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Primer trimestre\Cuadros Excel Impresión (Valores)\"/>
    </mc:Choice>
  </mc:AlternateContent>
  <bookViews>
    <workbookView xWindow="0" yWindow="0" windowWidth="21600" windowHeight="9735"/>
  </bookViews>
  <sheets>
    <sheet name="Cuadro 2 CN PII MBP6" sheetId="1" r:id="rId1"/>
  </sheets>
  <definedNames>
    <definedName name="_xlnm.Print_Area" localSheetId="0">'Cuadro 2 CN PII MBP6'!$A$1:$I$410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2" i="1" l="1"/>
  <c r="D402" i="1"/>
  <c r="H400" i="1"/>
  <c r="D400" i="1"/>
  <c r="I399" i="1"/>
  <c r="G399" i="1"/>
  <c r="F399" i="1"/>
  <c r="E399" i="1"/>
  <c r="C399" i="1"/>
  <c r="B399" i="1"/>
  <c r="I396" i="1"/>
  <c r="H396" i="1"/>
  <c r="G396" i="1"/>
  <c r="F396" i="1"/>
  <c r="E396" i="1"/>
  <c r="D396" i="1"/>
  <c r="C396" i="1"/>
  <c r="B396" i="1"/>
  <c r="I395" i="1"/>
  <c r="H395" i="1"/>
  <c r="G395" i="1"/>
  <c r="F395" i="1"/>
  <c r="E395" i="1"/>
  <c r="D395" i="1"/>
  <c r="C395" i="1"/>
  <c r="B395" i="1"/>
  <c r="I394" i="1"/>
  <c r="G394" i="1"/>
  <c r="G393" i="1" s="1"/>
  <c r="F394" i="1"/>
  <c r="E394" i="1"/>
  <c r="C394" i="1"/>
  <c r="C393" i="1" s="1"/>
  <c r="B394" i="1"/>
  <c r="B393" i="1" s="1"/>
  <c r="I393" i="1"/>
  <c r="F393" i="1"/>
  <c r="E393" i="1"/>
  <c r="H391" i="1"/>
  <c r="D391" i="1"/>
  <c r="I390" i="1"/>
  <c r="H390" i="1"/>
  <c r="G390" i="1"/>
  <c r="F390" i="1"/>
  <c r="E390" i="1"/>
  <c r="D390" i="1"/>
  <c r="C390" i="1"/>
  <c r="B390" i="1"/>
  <c r="H388" i="1"/>
  <c r="H387" i="1" s="1"/>
  <c r="D388" i="1"/>
  <c r="D387" i="1" s="1"/>
  <c r="I387" i="1"/>
  <c r="G387" i="1"/>
  <c r="G380" i="1" s="1"/>
  <c r="F387" i="1"/>
  <c r="E387" i="1"/>
  <c r="C387" i="1"/>
  <c r="B387" i="1"/>
  <c r="B380" i="1" s="1"/>
  <c r="H385" i="1"/>
  <c r="D385" i="1"/>
  <c r="I384" i="1"/>
  <c r="H384" i="1"/>
  <c r="G384" i="1"/>
  <c r="F384" i="1"/>
  <c r="E384" i="1"/>
  <c r="E380" i="1" s="1"/>
  <c r="D384" i="1"/>
  <c r="C384" i="1"/>
  <c r="B384" i="1"/>
  <c r="I381" i="1"/>
  <c r="H381" i="1"/>
  <c r="G381" i="1"/>
  <c r="F381" i="1"/>
  <c r="E381" i="1"/>
  <c r="D381" i="1"/>
  <c r="C381" i="1"/>
  <c r="B381" i="1"/>
  <c r="I380" i="1"/>
  <c r="H378" i="1"/>
  <c r="D378" i="1"/>
  <c r="H377" i="1"/>
  <c r="D377" i="1"/>
  <c r="I376" i="1"/>
  <c r="H376" i="1"/>
  <c r="G376" i="1"/>
  <c r="F376" i="1"/>
  <c r="E376" i="1"/>
  <c r="D376" i="1"/>
  <c r="C376" i="1"/>
  <c r="B376" i="1"/>
  <c r="I373" i="1"/>
  <c r="H373" i="1"/>
  <c r="G373" i="1"/>
  <c r="F373" i="1"/>
  <c r="E373" i="1"/>
  <c r="D373" i="1"/>
  <c r="C373" i="1"/>
  <c r="B373" i="1"/>
  <c r="I372" i="1"/>
  <c r="H372" i="1"/>
  <c r="G372" i="1"/>
  <c r="F372" i="1"/>
  <c r="E372" i="1"/>
  <c r="D372" i="1"/>
  <c r="C372" i="1"/>
  <c r="B372" i="1"/>
  <c r="I371" i="1"/>
  <c r="H371" i="1"/>
  <c r="G371" i="1"/>
  <c r="F371" i="1"/>
  <c r="E371" i="1"/>
  <c r="D371" i="1"/>
  <c r="C371" i="1"/>
  <c r="B371" i="1"/>
  <c r="I370" i="1"/>
  <c r="H370" i="1"/>
  <c r="G370" i="1"/>
  <c r="F370" i="1"/>
  <c r="E370" i="1"/>
  <c r="D370" i="1"/>
  <c r="C370" i="1"/>
  <c r="B370" i="1"/>
  <c r="H369" i="1"/>
  <c r="D369" i="1"/>
  <c r="H368" i="1"/>
  <c r="D368" i="1"/>
  <c r="I367" i="1"/>
  <c r="H367" i="1"/>
  <c r="G367" i="1"/>
  <c r="F367" i="1"/>
  <c r="E367" i="1"/>
  <c r="D367" i="1"/>
  <c r="C367" i="1"/>
  <c r="B367" i="1"/>
  <c r="I364" i="1"/>
  <c r="H364" i="1"/>
  <c r="G364" i="1"/>
  <c r="F364" i="1"/>
  <c r="E364" i="1"/>
  <c r="D364" i="1"/>
  <c r="C364" i="1"/>
  <c r="B364" i="1"/>
  <c r="I361" i="1"/>
  <c r="H361" i="1"/>
  <c r="G361" i="1"/>
  <c r="F361" i="1"/>
  <c r="E361" i="1"/>
  <c r="D361" i="1"/>
  <c r="C361" i="1"/>
  <c r="B361" i="1"/>
  <c r="I358" i="1"/>
  <c r="H358" i="1"/>
  <c r="G358" i="1"/>
  <c r="F358" i="1"/>
  <c r="E358" i="1"/>
  <c r="D358" i="1"/>
  <c r="C358" i="1"/>
  <c r="B358" i="1"/>
  <c r="I357" i="1"/>
  <c r="H357" i="1"/>
  <c r="G357" i="1"/>
  <c r="F357" i="1"/>
  <c r="E357" i="1"/>
  <c r="D357" i="1"/>
  <c r="C357" i="1"/>
  <c r="B357" i="1"/>
  <c r="I348" i="1"/>
  <c r="H348" i="1"/>
  <c r="G348" i="1"/>
  <c r="F348" i="1"/>
  <c r="E348" i="1"/>
  <c r="D348" i="1"/>
  <c r="C348" i="1"/>
  <c r="B348" i="1"/>
  <c r="I343" i="1"/>
  <c r="H343" i="1"/>
  <c r="G343" i="1"/>
  <c r="F343" i="1"/>
  <c r="E343" i="1"/>
  <c r="D343" i="1"/>
  <c r="C343" i="1"/>
  <c r="B343" i="1"/>
  <c r="H342" i="1"/>
  <c r="D342" i="1"/>
  <c r="H341" i="1"/>
  <c r="D341" i="1"/>
  <c r="I340" i="1"/>
  <c r="H340" i="1"/>
  <c r="G340" i="1"/>
  <c r="F340" i="1"/>
  <c r="E340" i="1"/>
  <c r="D340" i="1"/>
  <c r="C340" i="1"/>
  <c r="B340" i="1"/>
  <c r="I337" i="1"/>
  <c r="H337" i="1"/>
  <c r="G337" i="1"/>
  <c r="F337" i="1"/>
  <c r="E337" i="1"/>
  <c r="D337" i="1"/>
  <c r="C337" i="1"/>
  <c r="B337" i="1"/>
  <c r="I336" i="1"/>
  <c r="H336" i="1"/>
  <c r="G336" i="1"/>
  <c r="F336" i="1"/>
  <c r="E336" i="1"/>
  <c r="D336" i="1"/>
  <c r="C336" i="1"/>
  <c r="B336" i="1"/>
  <c r="I335" i="1"/>
  <c r="H335" i="1"/>
  <c r="G335" i="1"/>
  <c r="F335" i="1"/>
  <c r="E335" i="1"/>
  <c r="D335" i="1"/>
  <c r="C335" i="1"/>
  <c r="B335" i="1"/>
  <c r="I334" i="1"/>
  <c r="H334" i="1"/>
  <c r="G334" i="1"/>
  <c r="F334" i="1"/>
  <c r="E334" i="1"/>
  <c r="D334" i="1"/>
  <c r="C334" i="1"/>
  <c r="B334" i="1"/>
  <c r="H333" i="1"/>
  <c r="D333" i="1"/>
  <c r="H332" i="1"/>
  <c r="D332" i="1"/>
  <c r="I330" i="1"/>
  <c r="H330" i="1"/>
  <c r="G330" i="1"/>
  <c r="F330" i="1"/>
  <c r="E330" i="1"/>
  <c r="D330" i="1"/>
  <c r="C330" i="1"/>
  <c r="B330" i="1"/>
  <c r="H329" i="1"/>
  <c r="D329" i="1"/>
  <c r="H328" i="1"/>
  <c r="D328" i="1"/>
  <c r="I327" i="1"/>
  <c r="I318" i="1" s="1"/>
  <c r="I293" i="1" s="1"/>
  <c r="H327" i="1"/>
  <c r="G327" i="1"/>
  <c r="F327" i="1"/>
  <c r="E327" i="1"/>
  <c r="E318" i="1" s="1"/>
  <c r="E293" i="1" s="1"/>
  <c r="D327" i="1"/>
  <c r="C327" i="1"/>
  <c r="B327" i="1"/>
  <c r="H326" i="1"/>
  <c r="D326" i="1"/>
  <c r="H325" i="1"/>
  <c r="D325" i="1"/>
  <c r="H324" i="1"/>
  <c r="H323" i="1" s="1"/>
  <c r="D324" i="1"/>
  <c r="D323" i="1" s="1"/>
  <c r="D318" i="1" s="1"/>
  <c r="I323" i="1"/>
  <c r="G323" i="1"/>
  <c r="F323" i="1"/>
  <c r="E323" i="1"/>
  <c r="C323" i="1"/>
  <c r="B323" i="1"/>
  <c r="I319" i="1"/>
  <c r="H319" i="1"/>
  <c r="G319" i="1"/>
  <c r="F319" i="1"/>
  <c r="E319" i="1"/>
  <c r="D319" i="1"/>
  <c r="C319" i="1"/>
  <c r="B319" i="1"/>
  <c r="G318" i="1"/>
  <c r="F318" i="1"/>
  <c r="C318" i="1"/>
  <c r="B318" i="1"/>
  <c r="I315" i="1"/>
  <c r="H315" i="1"/>
  <c r="G315" i="1"/>
  <c r="F315" i="1"/>
  <c r="E315" i="1"/>
  <c r="D315" i="1"/>
  <c r="C315" i="1"/>
  <c r="B315" i="1"/>
  <c r="I312" i="1"/>
  <c r="H312" i="1"/>
  <c r="G312" i="1"/>
  <c r="F312" i="1"/>
  <c r="E312" i="1"/>
  <c r="D312" i="1"/>
  <c r="C312" i="1"/>
  <c r="B312" i="1"/>
  <c r="I311" i="1"/>
  <c r="H311" i="1"/>
  <c r="G311" i="1"/>
  <c r="F311" i="1"/>
  <c r="E311" i="1"/>
  <c r="D311" i="1"/>
  <c r="C311" i="1"/>
  <c r="B311" i="1"/>
  <c r="I310" i="1"/>
  <c r="H310" i="1"/>
  <c r="G310" i="1"/>
  <c r="F310" i="1"/>
  <c r="E310" i="1"/>
  <c r="D310" i="1"/>
  <c r="C310" i="1"/>
  <c r="B310" i="1"/>
  <c r="I309" i="1"/>
  <c r="H309" i="1"/>
  <c r="G309" i="1"/>
  <c r="F309" i="1"/>
  <c r="E309" i="1"/>
  <c r="D309" i="1"/>
  <c r="C309" i="1"/>
  <c r="B309" i="1"/>
  <c r="H308" i="1"/>
  <c r="D308" i="1"/>
  <c r="H307" i="1"/>
  <c r="H306" i="1" s="1"/>
  <c r="D307" i="1"/>
  <c r="D306" i="1" s="1"/>
  <c r="I306" i="1"/>
  <c r="G306" i="1"/>
  <c r="F306" i="1"/>
  <c r="E306" i="1"/>
  <c r="C306" i="1"/>
  <c r="B306" i="1"/>
  <c r="H304" i="1"/>
  <c r="D304" i="1"/>
  <c r="H303" i="1"/>
  <c r="H302" i="1" s="1"/>
  <c r="D303" i="1"/>
  <c r="D302" i="1" s="1"/>
  <c r="I302" i="1"/>
  <c r="G302" i="1"/>
  <c r="F302" i="1"/>
  <c r="F295" i="1" s="1"/>
  <c r="E302" i="1"/>
  <c r="C302" i="1"/>
  <c r="B302" i="1"/>
  <c r="H301" i="1"/>
  <c r="D301" i="1"/>
  <c r="H300" i="1"/>
  <c r="H299" i="1" s="1"/>
  <c r="D300" i="1"/>
  <c r="D299" i="1" s="1"/>
  <c r="I299" i="1"/>
  <c r="G299" i="1"/>
  <c r="G295" i="1" s="1"/>
  <c r="F299" i="1"/>
  <c r="E299" i="1"/>
  <c r="C299" i="1"/>
  <c r="C295" i="1" s="1"/>
  <c r="B299" i="1"/>
  <c r="B295" i="1" s="1"/>
  <c r="B293" i="1" s="1"/>
  <c r="I296" i="1"/>
  <c r="H296" i="1"/>
  <c r="G296" i="1"/>
  <c r="F296" i="1"/>
  <c r="E296" i="1"/>
  <c r="D296" i="1"/>
  <c r="C296" i="1"/>
  <c r="B296" i="1"/>
  <c r="I295" i="1"/>
  <c r="E295" i="1"/>
  <c r="G293" i="1"/>
  <c r="I289" i="1"/>
  <c r="H289" i="1"/>
  <c r="G289" i="1"/>
  <c r="F289" i="1"/>
  <c r="E289" i="1"/>
  <c r="D289" i="1"/>
  <c r="C289" i="1"/>
  <c r="B289" i="1"/>
  <c r="H288" i="1"/>
  <c r="D288" i="1"/>
  <c r="I286" i="1"/>
  <c r="I280" i="1" s="1"/>
  <c r="H286" i="1"/>
  <c r="G286" i="1"/>
  <c r="F286" i="1"/>
  <c r="E286" i="1"/>
  <c r="E280" i="1" s="1"/>
  <c r="D286" i="1"/>
  <c r="C286" i="1"/>
  <c r="B286" i="1"/>
  <c r="H284" i="1"/>
  <c r="D284" i="1"/>
  <c r="H283" i="1"/>
  <c r="D283" i="1"/>
  <c r="H282" i="1"/>
  <c r="D282" i="1"/>
  <c r="D280" i="1" s="1"/>
  <c r="G280" i="1"/>
  <c r="F280" i="1"/>
  <c r="C280" i="1"/>
  <c r="B280" i="1"/>
  <c r="I277" i="1"/>
  <c r="H277" i="1"/>
  <c r="G277" i="1"/>
  <c r="F277" i="1"/>
  <c r="E277" i="1"/>
  <c r="D277" i="1"/>
  <c r="C277" i="1"/>
  <c r="B277" i="1"/>
  <c r="H276" i="1"/>
  <c r="D276" i="1"/>
  <c r="H275" i="1"/>
  <c r="D275" i="1"/>
  <c r="I274" i="1"/>
  <c r="G274" i="1"/>
  <c r="F274" i="1"/>
  <c r="E274" i="1"/>
  <c r="C274" i="1"/>
  <c r="B274" i="1"/>
  <c r="I273" i="1"/>
  <c r="H273" i="1"/>
  <c r="G273" i="1"/>
  <c r="F273" i="1"/>
  <c r="E273" i="1"/>
  <c r="D273" i="1"/>
  <c r="C273" i="1"/>
  <c r="C271" i="1" s="1"/>
  <c r="C258" i="1" s="1"/>
  <c r="B273" i="1"/>
  <c r="B271" i="1" s="1"/>
  <c r="I272" i="1"/>
  <c r="G272" i="1"/>
  <c r="F272" i="1"/>
  <c r="E272" i="1"/>
  <c r="C272" i="1"/>
  <c r="B272" i="1"/>
  <c r="I271" i="1"/>
  <c r="G271" i="1"/>
  <c r="G258" i="1" s="1"/>
  <c r="G244" i="1" s="1"/>
  <c r="E271" i="1"/>
  <c r="H270" i="1"/>
  <c r="D270" i="1"/>
  <c r="H269" i="1"/>
  <c r="H268" i="1" s="1"/>
  <c r="D269" i="1"/>
  <c r="D268" i="1" s="1"/>
  <c r="I268" i="1"/>
  <c r="G268" i="1"/>
  <c r="F268" i="1"/>
  <c r="E268" i="1"/>
  <c r="C268" i="1"/>
  <c r="B268" i="1"/>
  <c r="H267" i="1"/>
  <c r="D267" i="1"/>
  <c r="H266" i="1"/>
  <c r="H265" i="1" s="1"/>
  <c r="D266" i="1"/>
  <c r="D265" i="1" s="1"/>
  <c r="I265" i="1"/>
  <c r="G265" i="1"/>
  <c r="F265" i="1"/>
  <c r="E265" i="1"/>
  <c r="C265" i="1"/>
  <c r="B265" i="1"/>
  <c r="B258" i="1" s="1"/>
  <c r="B244" i="1" s="1"/>
  <c r="H264" i="1"/>
  <c r="D264" i="1"/>
  <c r="H263" i="1"/>
  <c r="H262" i="1" s="1"/>
  <c r="D263" i="1"/>
  <c r="D262" i="1" s="1"/>
  <c r="I262" i="1"/>
  <c r="G262" i="1"/>
  <c r="F262" i="1"/>
  <c r="E262" i="1"/>
  <c r="C262" i="1"/>
  <c r="B262" i="1"/>
  <c r="I259" i="1"/>
  <c r="H259" i="1"/>
  <c r="G259" i="1"/>
  <c r="F259" i="1"/>
  <c r="E259" i="1"/>
  <c r="D259" i="1"/>
  <c r="C259" i="1"/>
  <c r="B259" i="1"/>
  <c r="I258" i="1"/>
  <c r="E258" i="1"/>
  <c r="I256" i="1"/>
  <c r="H256" i="1"/>
  <c r="G256" i="1"/>
  <c r="F256" i="1"/>
  <c r="E256" i="1"/>
  <c r="D256" i="1"/>
  <c r="C256" i="1"/>
  <c r="B256" i="1"/>
  <c r="I253" i="1"/>
  <c r="H253" i="1"/>
  <c r="G253" i="1"/>
  <c r="F253" i="1"/>
  <c r="E253" i="1"/>
  <c r="D253" i="1"/>
  <c r="C253" i="1"/>
  <c r="B253" i="1"/>
  <c r="H251" i="1"/>
  <c r="D251" i="1"/>
  <c r="I250" i="1"/>
  <c r="I245" i="1" s="1"/>
  <c r="I244" i="1" s="1"/>
  <c r="I219" i="1" s="1"/>
  <c r="H250" i="1"/>
  <c r="G250" i="1"/>
  <c r="F250" i="1"/>
  <c r="E250" i="1"/>
  <c r="E245" i="1" s="1"/>
  <c r="E244" i="1" s="1"/>
  <c r="E219" i="1" s="1"/>
  <c r="D250" i="1"/>
  <c r="C250" i="1"/>
  <c r="B250" i="1"/>
  <c r="H248" i="1"/>
  <c r="H245" i="1" s="1"/>
  <c r="D248" i="1"/>
  <c r="D245" i="1" s="1"/>
  <c r="G245" i="1"/>
  <c r="F245" i="1"/>
  <c r="C245" i="1"/>
  <c r="C244" i="1" s="1"/>
  <c r="B245" i="1"/>
  <c r="I240" i="1"/>
  <c r="H240" i="1"/>
  <c r="G240" i="1"/>
  <c r="F240" i="1"/>
  <c r="E240" i="1"/>
  <c r="D240" i="1"/>
  <c r="C240" i="1"/>
  <c r="B240" i="1"/>
  <c r="I237" i="1"/>
  <c r="H237" i="1"/>
  <c r="G237" i="1"/>
  <c r="F237" i="1"/>
  <c r="E237" i="1"/>
  <c r="D237" i="1"/>
  <c r="C237" i="1"/>
  <c r="B237" i="1"/>
  <c r="I233" i="1"/>
  <c r="H233" i="1"/>
  <c r="G233" i="1"/>
  <c r="G230" i="1" s="1"/>
  <c r="F233" i="1"/>
  <c r="F230" i="1" s="1"/>
  <c r="E233" i="1"/>
  <c r="D233" i="1"/>
  <c r="C233" i="1"/>
  <c r="C230" i="1" s="1"/>
  <c r="B233" i="1"/>
  <c r="B230" i="1" s="1"/>
  <c r="H232" i="1"/>
  <c r="D232" i="1"/>
  <c r="H231" i="1"/>
  <c r="H230" i="1" s="1"/>
  <c r="D231" i="1"/>
  <c r="D230" i="1" s="1"/>
  <c r="I230" i="1"/>
  <c r="E230" i="1"/>
  <c r="I224" i="1"/>
  <c r="H224" i="1"/>
  <c r="G224" i="1"/>
  <c r="F224" i="1"/>
  <c r="F221" i="1" s="1"/>
  <c r="E224" i="1"/>
  <c r="D224" i="1"/>
  <c r="C224" i="1"/>
  <c r="B224" i="1"/>
  <c r="H223" i="1"/>
  <c r="D223" i="1"/>
  <c r="H222" i="1"/>
  <c r="H221" i="1" s="1"/>
  <c r="D222" i="1"/>
  <c r="D221" i="1" s="1"/>
  <c r="I221" i="1"/>
  <c r="G221" i="1"/>
  <c r="G220" i="1" s="1"/>
  <c r="G219" i="1" s="1"/>
  <c r="E221" i="1"/>
  <c r="C221" i="1"/>
  <c r="C220" i="1" s="1"/>
  <c r="B221" i="1"/>
  <c r="B220" i="1" s="1"/>
  <c r="I220" i="1"/>
  <c r="E220" i="1"/>
  <c r="H218" i="1"/>
  <c r="D218" i="1"/>
  <c r="H217" i="1"/>
  <c r="D217" i="1"/>
  <c r="H215" i="1"/>
  <c r="D215" i="1"/>
  <c r="H214" i="1"/>
  <c r="H212" i="1" s="1"/>
  <c r="H211" i="1" s="1"/>
  <c r="D214" i="1"/>
  <c r="D212" i="1" s="1"/>
  <c r="D211" i="1" s="1"/>
  <c r="I212" i="1"/>
  <c r="G212" i="1"/>
  <c r="G211" i="1" s="1"/>
  <c r="G207" i="1" s="1"/>
  <c r="G200" i="1" s="1"/>
  <c r="F212" i="1"/>
  <c r="E212" i="1"/>
  <c r="C212" i="1"/>
  <c r="C211" i="1" s="1"/>
  <c r="C207" i="1" s="1"/>
  <c r="C200" i="1" s="1"/>
  <c r="B212" i="1"/>
  <c r="B211" i="1" s="1"/>
  <c r="B207" i="1" s="1"/>
  <c r="B200" i="1" s="1"/>
  <c r="I211" i="1"/>
  <c r="F211" i="1"/>
  <c r="F207" i="1" s="1"/>
  <c r="F200" i="1" s="1"/>
  <c r="E211" i="1"/>
  <c r="H210" i="1"/>
  <c r="D210" i="1"/>
  <c r="I208" i="1"/>
  <c r="H208" i="1"/>
  <c r="G208" i="1"/>
  <c r="F208" i="1"/>
  <c r="E208" i="1"/>
  <c r="D208" i="1"/>
  <c r="C208" i="1"/>
  <c r="B208" i="1"/>
  <c r="I207" i="1"/>
  <c r="H207" i="1"/>
  <c r="E207" i="1"/>
  <c r="D207" i="1"/>
  <c r="H206" i="1"/>
  <c r="D206" i="1"/>
  <c r="H205" i="1"/>
  <c r="D205" i="1"/>
  <c r="I201" i="1"/>
  <c r="H201" i="1"/>
  <c r="G201" i="1"/>
  <c r="F201" i="1"/>
  <c r="E201" i="1"/>
  <c r="D201" i="1"/>
  <c r="C201" i="1"/>
  <c r="B201" i="1"/>
  <c r="I200" i="1"/>
  <c r="H200" i="1"/>
  <c r="E200" i="1"/>
  <c r="D200" i="1"/>
  <c r="H198" i="1"/>
  <c r="D198" i="1"/>
  <c r="I197" i="1"/>
  <c r="G197" i="1"/>
  <c r="F197" i="1"/>
  <c r="E197" i="1"/>
  <c r="C197" i="1"/>
  <c r="B197" i="1"/>
  <c r="I193" i="1"/>
  <c r="H193" i="1"/>
  <c r="G193" i="1"/>
  <c r="F193" i="1"/>
  <c r="E193" i="1"/>
  <c r="D193" i="1"/>
  <c r="C193" i="1"/>
  <c r="B193" i="1"/>
  <c r="I192" i="1"/>
  <c r="H192" i="1"/>
  <c r="G192" i="1"/>
  <c r="F192" i="1"/>
  <c r="E192" i="1"/>
  <c r="D192" i="1"/>
  <c r="C192" i="1"/>
  <c r="C190" i="1" s="1"/>
  <c r="C177" i="1" s="1"/>
  <c r="B192" i="1"/>
  <c r="B190" i="1" s="1"/>
  <c r="B177" i="1" s="1"/>
  <c r="I191" i="1"/>
  <c r="G191" i="1"/>
  <c r="F191" i="1"/>
  <c r="E191" i="1"/>
  <c r="C191" i="1"/>
  <c r="B191" i="1"/>
  <c r="I190" i="1"/>
  <c r="G190" i="1"/>
  <c r="E190" i="1"/>
  <c r="H189" i="1"/>
  <c r="D189" i="1"/>
  <c r="H188" i="1"/>
  <c r="H187" i="1" s="1"/>
  <c r="D188" i="1"/>
  <c r="D187" i="1" s="1"/>
  <c r="I187" i="1"/>
  <c r="G187" i="1"/>
  <c r="F187" i="1"/>
  <c r="E187" i="1"/>
  <c r="C187" i="1"/>
  <c r="B187" i="1"/>
  <c r="H185" i="1"/>
  <c r="D185" i="1"/>
  <c r="I184" i="1"/>
  <c r="I177" i="1" s="1"/>
  <c r="I90" i="1" s="1"/>
  <c r="H184" i="1"/>
  <c r="G184" i="1"/>
  <c r="F184" i="1"/>
  <c r="E184" i="1"/>
  <c r="E177" i="1" s="1"/>
  <c r="E90" i="1" s="1"/>
  <c r="D184" i="1"/>
  <c r="C184" i="1"/>
  <c r="B184" i="1"/>
  <c r="H182" i="1"/>
  <c r="H181" i="1" s="1"/>
  <c r="D182" i="1"/>
  <c r="D181" i="1" s="1"/>
  <c r="I181" i="1"/>
  <c r="G181" i="1"/>
  <c r="F181" i="1"/>
  <c r="E181" i="1"/>
  <c r="C181" i="1"/>
  <c r="B181" i="1"/>
  <c r="I178" i="1"/>
  <c r="H178" i="1"/>
  <c r="G178" i="1"/>
  <c r="F178" i="1"/>
  <c r="E178" i="1"/>
  <c r="D178" i="1"/>
  <c r="C178" i="1"/>
  <c r="B178" i="1"/>
  <c r="H176" i="1"/>
  <c r="D176" i="1"/>
  <c r="H175" i="1"/>
  <c r="D175" i="1"/>
  <c r="I174" i="1"/>
  <c r="G174" i="1"/>
  <c r="F174" i="1"/>
  <c r="E174" i="1"/>
  <c r="C174" i="1"/>
  <c r="B174" i="1"/>
  <c r="I171" i="1"/>
  <c r="H171" i="1"/>
  <c r="G171" i="1"/>
  <c r="F171" i="1"/>
  <c r="E171" i="1"/>
  <c r="D171" i="1"/>
  <c r="C171" i="1"/>
  <c r="B171" i="1"/>
  <c r="I170" i="1"/>
  <c r="H170" i="1"/>
  <c r="G170" i="1"/>
  <c r="F170" i="1"/>
  <c r="E170" i="1"/>
  <c r="D170" i="1"/>
  <c r="C170" i="1"/>
  <c r="B170" i="1"/>
  <c r="I169" i="1"/>
  <c r="G169" i="1"/>
  <c r="G168" i="1" s="1"/>
  <c r="G155" i="1" s="1"/>
  <c r="F169" i="1"/>
  <c r="E169" i="1"/>
  <c r="C169" i="1"/>
  <c r="C168" i="1" s="1"/>
  <c r="B169" i="1"/>
  <c r="B168" i="1" s="1"/>
  <c r="I168" i="1"/>
  <c r="F168" i="1"/>
  <c r="E168" i="1"/>
  <c r="I165" i="1"/>
  <c r="H165" i="1"/>
  <c r="G165" i="1"/>
  <c r="F165" i="1"/>
  <c r="E165" i="1"/>
  <c r="D165" i="1"/>
  <c r="C165" i="1"/>
  <c r="B165" i="1"/>
  <c r="I162" i="1"/>
  <c r="H162" i="1"/>
  <c r="G162" i="1"/>
  <c r="F162" i="1"/>
  <c r="E162" i="1"/>
  <c r="D162" i="1"/>
  <c r="C162" i="1"/>
  <c r="B162" i="1"/>
  <c r="I159" i="1"/>
  <c r="H159" i="1"/>
  <c r="G159" i="1"/>
  <c r="F159" i="1"/>
  <c r="F155" i="1" s="1"/>
  <c r="E159" i="1"/>
  <c r="D159" i="1"/>
  <c r="C159" i="1"/>
  <c r="B159" i="1"/>
  <c r="I156" i="1"/>
  <c r="H156" i="1"/>
  <c r="G156" i="1"/>
  <c r="F156" i="1"/>
  <c r="E156" i="1"/>
  <c r="D156" i="1"/>
  <c r="C156" i="1"/>
  <c r="B156" i="1"/>
  <c r="I155" i="1"/>
  <c r="E155" i="1"/>
  <c r="C155" i="1"/>
  <c r="B155" i="1"/>
  <c r="I146" i="1"/>
  <c r="H146" i="1"/>
  <c r="G146" i="1"/>
  <c r="F146" i="1"/>
  <c r="E146" i="1"/>
  <c r="D146" i="1"/>
  <c r="C146" i="1"/>
  <c r="B146" i="1"/>
  <c r="I141" i="1"/>
  <c r="H141" i="1"/>
  <c r="G141" i="1"/>
  <c r="F141" i="1"/>
  <c r="E141" i="1"/>
  <c r="D141" i="1"/>
  <c r="C141" i="1"/>
  <c r="B141" i="1"/>
  <c r="I138" i="1"/>
  <c r="H138" i="1"/>
  <c r="G138" i="1"/>
  <c r="F138" i="1"/>
  <c r="E138" i="1"/>
  <c r="D138" i="1"/>
  <c r="C138" i="1"/>
  <c r="B138" i="1"/>
  <c r="I135" i="1"/>
  <c r="H135" i="1"/>
  <c r="G135" i="1"/>
  <c r="F135" i="1"/>
  <c r="E135" i="1"/>
  <c r="D135" i="1"/>
  <c r="C135" i="1"/>
  <c r="B135" i="1"/>
  <c r="I134" i="1"/>
  <c r="H134" i="1"/>
  <c r="G134" i="1"/>
  <c r="F134" i="1"/>
  <c r="E134" i="1"/>
  <c r="D134" i="1"/>
  <c r="C134" i="1"/>
  <c r="B134" i="1"/>
  <c r="I133" i="1"/>
  <c r="H133" i="1"/>
  <c r="G133" i="1"/>
  <c r="F133" i="1"/>
  <c r="E133" i="1"/>
  <c r="D133" i="1"/>
  <c r="C133" i="1"/>
  <c r="B133" i="1"/>
  <c r="I132" i="1"/>
  <c r="H132" i="1"/>
  <c r="G132" i="1"/>
  <c r="F132" i="1"/>
  <c r="E132" i="1"/>
  <c r="D132" i="1"/>
  <c r="C132" i="1"/>
  <c r="B132" i="1"/>
  <c r="H131" i="1"/>
  <c r="D131" i="1"/>
  <c r="H130" i="1"/>
  <c r="H128" i="1" s="1"/>
  <c r="D130" i="1"/>
  <c r="D128" i="1" s="1"/>
  <c r="I128" i="1"/>
  <c r="G128" i="1"/>
  <c r="F128" i="1"/>
  <c r="E128" i="1"/>
  <c r="C128" i="1"/>
  <c r="B128" i="1"/>
  <c r="H127" i="1"/>
  <c r="D127" i="1"/>
  <c r="H126" i="1"/>
  <c r="H125" i="1" s="1"/>
  <c r="D126" i="1"/>
  <c r="I125" i="1"/>
  <c r="G125" i="1"/>
  <c r="F125" i="1"/>
  <c r="E125" i="1"/>
  <c r="D125" i="1"/>
  <c r="C125" i="1"/>
  <c r="B125" i="1"/>
  <c r="H124" i="1"/>
  <c r="D124" i="1"/>
  <c r="H123" i="1"/>
  <c r="H121" i="1" s="1"/>
  <c r="H116" i="1" s="1"/>
  <c r="D123" i="1"/>
  <c r="I121" i="1"/>
  <c r="G121" i="1"/>
  <c r="F121" i="1"/>
  <c r="E121" i="1"/>
  <c r="D121" i="1"/>
  <c r="C121" i="1"/>
  <c r="B121" i="1"/>
  <c r="I117" i="1"/>
  <c r="H117" i="1"/>
  <c r="G117" i="1"/>
  <c r="F117" i="1"/>
  <c r="E117" i="1"/>
  <c r="D117" i="1"/>
  <c r="D116" i="1" s="1"/>
  <c r="C117" i="1"/>
  <c r="C116" i="1" s="1"/>
  <c r="B117" i="1"/>
  <c r="I116" i="1"/>
  <c r="G116" i="1"/>
  <c r="E116" i="1"/>
  <c r="H115" i="1"/>
  <c r="D115" i="1"/>
  <c r="H114" i="1"/>
  <c r="H113" i="1" s="1"/>
  <c r="D114" i="1"/>
  <c r="I113" i="1"/>
  <c r="G113" i="1"/>
  <c r="F113" i="1"/>
  <c r="E113" i="1"/>
  <c r="D113" i="1"/>
  <c r="C113" i="1"/>
  <c r="B113" i="1"/>
  <c r="I110" i="1"/>
  <c r="H110" i="1"/>
  <c r="G110" i="1"/>
  <c r="F110" i="1"/>
  <c r="E110" i="1"/>
  <c r="D110" i="1"/>
  <c r="C110" i="1"/>
  <c r="B110" i="1"/>
  <c r="I109" i="1"/>
  <c r="H109" i="1"/>
  <c r="G109" i="1"/>
  <c r="F109" i="1"/>
  <c r="E109" i="1"/>
  <c r="D109" i="1"/>
  <c r="C109" i="1"/>
  <c r="B109" i="1"/>
  <c r="I108" i="1"/>
  <c r="G108" i="1"/>
  <c r="F108" i="1"/>
  <c r="E108" i="1"/>
  <c r="D108" i="1"/>
  <c r="C108" i="1"/>
  <c r="B108" i="1"/>
  <c r="I107" i="1"/>
  <c r="G107" i="1"/>
  <c r="F107" i="1"/>
  <c r="E107" i="1"/>
  <c r="D107" i="1"/>
  <c r="C107" i="1"/>
  <c r="B107" i="1"/>
  <c r="H106" i="1"/>
  <c r="D106" i="1"/>
  <c r="H105" i="1"/>
  <c r="H104" i="1" s="1"/>
  <c r="D105" i="1"/>
  <c r="I104" i="1"/>
  <c r="G104" i="1"/>
  <c r="F104" i="1"/>
  <c r="E104" i="1"/>
  <c r="D104" i="1"/>
  <c r="C104" i="1"/>
  <c r="B104" i="1"/>
  <c r="H101" i="1"/>
  <c r="D101" i="1"/>
  <c r="H100" i="1"/>
  <c r="H99" i="1" s="1"/>
  <c r="D100" i="1"/>
  <c r="I99" i="1"/>
  <c r="G99" i="1"/>
  <c r="F99" i="1"/>
  <c r="E99" i="1"/>
  <c r="D99" i="1"/>
  <c r="C99" i="1"/>
  <c r="B99" i="1"/>
  <c r="I96" i="1"/>
  <c r="H96" i="1"/>
  <c r="G96" i="1"/>
  <c r="F96" i="1"/>
  <c r="E96" i="1"/>
  <c r="D96" i="1"/>
  <c r="C96" i="1"/>
  <c r="B96" i="1"/>
  <c r="I93" i="1"/>
  <c r="H93" i="1"/>
  <c r="G93" i="1"/>
  <c r="F93" i="1"/>
  <c r="E93" i="1"/>
  <c r="D93" i="1"/>
  <c r="C93" i="1"/>
  <c r="B93" i="1"/>
  <c r="I92" i="1"/>
  <c r="G92" i="1"/>
  <c r="F92" i="1"/>
  <c r="E92" i="1"/>
  <c r="D92" i="1"/>
  <c r="C92" i="1"/>
  <c r="B92" i="1"/>
  <c r="I86" i="1"/>
  <c r="H86" i="1"/>
  <c r="G86" i="1"/>
  <c r="F86" i="1"/>
  <c r="E86" i="1"/>
  <c r="D86" i="1"/>
  <c r="C86" i="1"/>
  <c r="B86" i="1"/>
  <c r="H85" i="1"/>
  <c r="D85" i="1"/>
  <c r="I83" i="1"/>
  <c r="I78" i="1" s="1"/>
  <c r="I17" i="1" s="1"/>
  <c r="H83" i="1"/>
  <c r="G83" i="1"/>
  <c r="F83" i="1"/>
  <c r="E83" i="1"/>
  <c r="D83" i="1"/>
  <c r="C83" i="1"/>
  <c r="B83" i="1"/>
  <c r="H82" i="1"/>
  <c r="D82" i="1"/>
  <c r="H81" i="1"/>
  <c r="D81" i="1"/>
  <c r="H80" i="1"/>
  <c r="D80" i="1"/>
  <c r="H78" i="1"/>
  <c r="G78" i="1"/>
  <c r="F78" i="1"/>
  <c r="E78" i="1"/>
  <c r="E17" i="1" s="1"/>
  <c r="D78" i="1"/>
  <c r="C78" i="1"/>
  <c r="B78" i="1"/>
  <c r="H77" i="1"/>
  <c r="D77" i="1"/>
  <c r="I75" i="1"/>
  <c r="G75" i="1"/>
  <c r="F75" i="1"/>
  <c r="E75" i="1"/>
  <c r="C75" i="1"/>
  <c r="B75" i="1"/>
  <c r="H74" i="1"/>
  <c r="D74" i="1"/>
  <c r="H73" i="1"/>
  <c r="D73" i="1"/>
  <c r="I72" i="1"/>
  <c r="G72" i="1"/>
  <c r="F72" i="1"/>
  <c r="E72" i="1"/>
  <c r="C72" i="1"/>
  <c r="B72" i="1"/>
  <c r="I71" i="1"/>
  <c r="G71" i="1"/>
  <c r="F71" i="1"/>
  <c r="E71" i="1"/>
  <c r="C71" i="1"/>
  <c r="B71" i="1"/>
  <c r="I70" i="1"/>
  <c r="G70" i="1"/>
  <c r="G69" i="1" s="1"/>
  <c r="F70" i="1"/>
  <c r="F69" i="1" s="1"/>
  <c r="E70" i="1"/>
  <c r="C70" i="1"/>
  <c r="B70" i="1"/>
  <c r="B69" i="1" s="1"/>
  <c r="I69" i="1"/>
  <c r="E69" i="1"/>
  <c r="C69" i="1"/>
  <c r="H68" i="1"/>
  <c r="D68" i="1"/>
  <c r="H67" i="1"/>
  <c r="H66" i="1" s="1"/>
  <c r="D67" i="1"/>
  <c r="D66" i="1" s="1"/>
  <c r="I66" i="1"/>
  <c r="G66" i="1"/>
  <c r="F66" i="1"/>
  <c r="E66" i="1"/>
  <c r="C66" i="1"/>
  <c r="B66" i="1"/>
  <c r="H65" i="1"/>
  <c r="D65" i="1"/>
  <c r="H64" i="1"/>
  <c r="H63" i="1" s="1"/>
  <c r="D64" i="1"/>
  <c r="D63" i="1" s="1"/>
  <c r="I63" i="1"/>
  <c r="G63" i="1"/>
  <c r="F63" i="1"/>
  <c r="E63" i="1"/>
  <c r="C63" i="1"/>
  <c r="B63" i="1"/>
  <c r="H62" i="1"/>
  <c r="D62" i="1"/>
  <c r="H61" i="1"/>
  <c r="H60" i="1" s="1"/>
  <c r="D61" i="1"/>
  <c r="D60" i="1" s="1"/>
  <c r="I60" i="1"/>
  <c r="G60" i="1"/>
  <c r="G56" i="1" s="1"/>
  <c r="F60" i="1"/>
  <c r="F56" i="1" s="1"/>
  <c r="E60" i="1"/>
  <c r="C60" i="1"/>
  <c r="B60" i="1"/>
  <c r="B56" i="1" s="1"/>
  <c r="I57" i="1"/>
  <c r="H57" i="1"/>
  <c r="G57" i="1"/>
  <c r="F57" i="1"/>
  <c r="E57" i="1"/>
  <c r="D57" i="1"/>
  <c r="C57" i="1"/>
  <c r="B57" i="1"/>
  <c r="I56" i="1"/>
  <c r="E56" i="1"/>
  <c r="C56" i="1"/>
  <c r="I54" i="1"/>
  <c r="H54" i="1"/>
  <c r="G54" i="1"/>
  <c r="F54" i="1"/>
  <c r="E54" i="1"/>
  <c r="D54" i="1"/>
  <c r="C54" i="1"/>
  <c r="B54" i="1"/>
  <c r="I51" i="1"/>
  <c r="H51" i="1"/>
  <c r="G51" i="1"/>
  <c r="F51" i="1"/>
  <c r="E51" i="1"/>
  <c r="D51" i="1"/>
  <c r="C51" i="1"/>
  <c r="B51" i="1"/>
  <c r="H50" i="1"/>
  <c r="D50" i="1"/>
  <c r="H49" i="1"/>
  <c r="H48" i="1" s="1"/>
  <c r="D49" i="1"/>
  <c r="D48" i="1" s="1"/>
  <c r="I48" i="1"/>
  <c r="G48" i="1"/>
  <c r="G43" i="1" s="1"/>
  <c r="G42" i="1" s="1"/>
  <c r="F48" i="1"/>
  <c r="F43" i="1" s="1"/>
  <c r="E48" i="1"/>
  <c r="C48" i="1"/>
  <c r="B48" i="1"/>
  <c r="B43" i="1" s="1"/>
  <c r="B42" i="1" s="1"/>
  <c r="H47" i="1"/>
  <c r="D47" i="1"/>
  <c r="H46" i="1"/>
  <c r="D46" i="1"/>
  <c r="D43" i="1" s="1"/>
  <c r="I43" i="1"/>
  <c r="E43" i="1"/>
  <c r="C43" i="1"/>
  <c r="C42" i="1" s="1"/>
  <c r="I42" i="1"/>
  <c r="E42" i="1"/>
  <c r="I38" i="1"/>
  <c r="H38" i="1"/>
  <c r="G38" i="1"/>
  <c r="F38" i="1"/>
  <c r="E38" i="1"/>
  <c r="D38" i="1"/>
  <c r="C38" i="1"/>
  <c r="B38" i="1"/>
  <c r="I35" i="1"/>
  <c r="H35" i="1"/>
  <c r="G35" i="1"/>
  <c r="F35" i="1"/>
  <c r="E35" i="1"/>
  <c r="D35" i="1"/>
  <c r="C35" i="1"/>
  <c r="B35" i="1"/>
  <c r="I31" i="1"/>
  <c r="H31" i="1"/>
  <c r="G31" i="1"/>
  <c r="G28" i="1" s="1"/>
  <c r="F31" i="1"/>
  <c r="F28" i="1" s="1"/>
  <c r="E31" i="1"/>
  <c r="D31" i="1"/>
  <c r="C31" i="1"/>
  <c r="B31" i="1"/>
  <c r="B28" i="1" s="1"/>
  <c r="H30" i="1"/>
  <c r="D30" i="1"/>
  <c r="H29" i="1"/>
  <c r="H28" i="1" s="1"/>
  <c r="D29" i="1"/>
  <c r="D28" i="1" s="1"/>
  <c r="I28" i="1"/>
  <c r="E28" i="1"/>
  <c r="C28" i="1"/>
  <c r="I22" i="1"/>
  <c r="H22" i="1"/>
  <c r="G22" i="1"/>
  <c r="G19" i="1" s="1"/>
  <c r="F22" i="1"/>
  <c r="E22" i="1"/>
  <c r="D22" i="1"/>
  <c r="C22" i="1"/>
  <c r="C19" i="1" s="1"/>
  <c r="C18" i="1" s="1"/>
  <c r="B22" i="1"/>
  <c r="H21" i="1"/>
  <c r="D21" i="1"/>
  <c r="H20" i="1"/>
  <c r="H19" i="1" s="1"/>
  <c r="H18" i="1" s="1"/>
  <c r="D20" i="1"/>
  <c r="D19" i="1" s="1"/>
  <c r="I19" i="1"/>
  <c r="F19" i="1"/>
  <c r="F18" i="1" s="1"/>
  <c r="E19" i="1"/>
  <c r="B19" i="1"/>
  <c r="B18" i="1" s="1"/>
  <c r="I18" i="1"/>
  <c r="E18" i="1"/>
  <c r="G18" i="1" l="1"/>
  <c r="F220" i="1"/>
  <c r="F42" i="1"/>
  <c r="H72" i="1"/>
  <c r="H70" i="1"/>
  <c r="D174" i="1"/>
  <c r="D169" i="1"/>
  <c r="D168" i="1" s="1"/>
  <c r="D155" i="1" s="1"/>
  <c r="D75" i="1"/>
  <c r="D71" i="1"/>
  <c r="F116" i="1"/>
  <c r="F90" i="1" s="1"/>
  <c r="F17" i="1" s="1"/>
  <c r="H174" i="1"/>
  <c r="H169" i="1"/>
  <c r="H168" i="1" s="1"/>
  <c r="H155" i="1" s="1"/>
  <c r="B219" i="1"/>
  <c r="C293" i="1"/>
  <c r="C219" i="1" s="1"/>
  <c r="H318" i="1"/>
  <c r="H43" i="1"/>
  <c r="H75" i="1"/>
  <c r="H71" i="1"/>
  <c r="E403" i="1"/>
  <c r="C90" i="1"/>
  <c r="C17" i="1" s="1"/>
  <c r="C403" i="1" s="1"/>
  <c r="B116" i="1"/>
  <c r="B90" i="1" s="1"/>
  <c r="B17" i="1" s="1"/>
  <c r="B403" i="1" s="1"/>
  <c r="G177" i="1"/>
  <c r="G90" i="1" s="1"/>
  <c r="F190" i="1"/>
  <c r="F271" i="1"/>
  <c r="F258" i="1" s="1"/>
  <c r="F244" i="1" s="1"/>
  <c r="D18" i="1"/>
  <c r="D72" i="1"/>
  <c r="D70" i="1"/>
  <c r="I403" i="1"/>
  <c r="H108" i="1"/>
  <c r="H107" i="1" s="1"/>
  <c r="H92" i="1" s="1"/>
  <c r="F177" i="1"/>
  <c r="H258" i="1"/>
  <c r="H244" i="1" s="1"/>
  <c r="C380" i="1"/>
  <c r="D399" i="1"/>
  <c r="D394" i="1"/>
  <c r="D393" i="1" s="1"/>
  <c r="D380" i="1" s="1"/>
  <c r="H399" i="1"/>
  <c r="H394" i="1"/>
  <c r="H393" i="1" s="1"/>
  <c r="H380" i="1" s="1"/>
  <c r="D197" i="1"/>
  <c r="D191" i="1"/>
  <c r="D190" i="1" s="1"/>
  <c r="D177" i="1" s="1"/>
  <c r="D90" i="1" s="1"/>
  <c r="D220" i="1"/>
  <c r="D274" i="1"/>
  <c r="D272" i="1"/>
  <c r="D271" i="1" s="1"/>
  <c r="D258" i="1" s="1"/>
  <c r="D244" i="1" s="1"/>
  <c r="D295" i="1"/>
  <c r="H197" i="1"/>
  <c r="H191" i="1"/>
  <c r="H190" i="1" s="1"/>
  <c r="H177" i="1" s="1"/>
  <c r="H220" i="1"/>
  <c r="H274" i="1"/>
  <c r="H272" i="1"/>
  <c r="H271" i="1" s="1"/>
  <c r="H280" i="1"/>
  <c r="H295" i="1"/>
  <c r="H293" i="1" s="1"/>
  <c r="F380" i="1"/>
  <c r="F293" i="1" s="1"/>
  <c r="H90" i="1" l="1"/>
  <c r="G17" i="1"/>
  <c r="G403" i="1" s="1"/>
  <c r="H219" i="1"/>
  <c r="F219" i="1"/>
  <c r="F403" i="1" s="1"/>
  <c r="D293" i="1"/>
  <c r="D219" i="1" s="1"/>
  <c r="D69" i="1"/>
  <c r="D56" i="1" s="1"/>
  <c r="D42" i="1" s="1"/>
  <c r="D17" i="1" s="1"/>
  <c r="D403" i="1" s="1"/>
  <c r="H69" i="1"/>
  <c r="H56" i="1" s="1"/>
  <c r="H42" i="1" s="1"/>
  <c r="H17" i="1" s="1"/>
  <c r="H403" i="1" s="1"/>
</calcChain>
</file>

<file path=xl/sharedStrings.xml><?xml version="1.0" encoding="utf-8"?>
<sst xmlns="http://schemas.openxmlformats.org/spreadsheetml/2006/main" count="1605" uniqueCount="346">
  <si>
    <t>(en millones de balboas)</t>
  </si>
  <si>
    <t>Partida</t>
  </si>
  <si>
    <t>Posición al inicio</t>
  </si>
  <si>
    <t>Primer trimestre</t>
  </si>
  <si>
    <t>Posición al final</t>
  </si>
  <si>
    <t>Transac- ciones</t>
  </si>
  <si>
    <t>Otras Varia-ciones</t>
  </si>
  <si>
    <t>n.a.</t>
  </si>
  <si>
    <t>n.a. No aplica.</t>
  </si>
  <si>
    <t>(P) Cifras preliminares.</t>
  </si>
  <si>
    <t>(E) Cifras estimadas.</t>
  </si>
  <si>
    <t>ACTIVOS………………………………………………………………………………………………………………………………………………………………………</t>
  </si>
  <si>
    <t>1. Inversión directa (AFD)………………………………………………………………………………………………………………………………………………</t>
  </si>
  <si>
    <t>1.1 Participaciones de capital y participaciones en fondos de inversión (AF5D)……………………………………………………………………….</t>
  </si>
  <si>
    <t>1.1.1 Inversionista directo en empresas de inversión directa………………………………………………………………………………………………….</t>
  </si>
  <si>
    <t>1.1.2 Empresas de inversión directa en inversionista directo (inversión en sentido contrario)……………………………………………………………</t>
  </si>
  <si>
    <t>1.1.3 Entre empresas emparentadas……………………………………………………………………………………………………………………………..</t>
  </si>
  <si>
    <t>1.1.3.1 si la casa matriz que ejerce el control es residente………………………………………………………………………………………….</t>
  </si>
  <si>
    <t>1.1.3.2 si la casa matriz que ejerce el control es no residente………………………………………………………………………………………</t>
  </si>
  <si>
    <t>1.1.3.3 si se desconoce la casa matriz que ejerce el control final………………………………………………………………………………….</t>
  </si>
  <si>
    <t>De las cuales: 1.1.0.1 Participaciones/unidades de fondos de inversión (AF52D)……………………………………………………………………………</t>
  </si>
  <si>
    <t>De las cuales: 1.1.0.1.1 Participaciones/unidades de fondos del mercado monetario (AF521D)………………………………………………………….</t>
  </si>
  <si>
    <t>1.2 Instrumentos de deuda…………………………………………………………………………………………………………………………………………</t>
  </si>
  <si>
    <t>1.2.1 Inversionista directo en empresas de inversión directa………………………………………………………………………………………………….</t>
  </si>
  <si>
    <t>1.2.2 Empresas de inversión directa en inversionista directo (inversión en sentido contrario)……………………………………………………………..</t>
  </si>
  <si>
    <t>1.2.3 Entre empresas emparentadas……………………………………………………………………………………………………………………………..</t>
  </si>
  <si>
    <t>1.2.3.1 si la casa matriz que ejerce el control es residente………………………………………………………………………………………….</t>
  </si>
  <si>
    <t>1.2.3.2 si la casa matriz que ejerce el control es no residente……………………………………………………………………………………..</t>
  </si>
  <si>
    <t>1.2.3.3 si se desconoce la casa matriz que ejerce el control final…………………………………………………………………………………..</t>
  </si>
  <si>
    <t>De las cuales: 1.2.0.1 Títulos de deuda (AF3D)…………………………………………………………………………………………………………………..</t>
  </si>
  <si>
    <t>1.2.0.1.1 Inversionista directo en empresas de inversión directa……………………………………………………………………………………….</t>
  </si>
  <si>
    <t>1.2.0.1.2 Empresas de inversión directa en inversionista directo (inversión en sentido contrario)…………………………………………………</t>
  </si>
  <si>
    <t>1.2.0.1.3 Entre empresas emparentadas…………………………………………………………………………………………………………………..</t>
  </si>
  <si>
    <t>1.2.0.1.3.1 si la casa matriz que ejerce el control es residente……………………………………………………………………………………</t>
  </si>
  <si>
    <t>1.2.0.1.3.2 si la casa matriz que ejerce el control es no residente…………………………………………………………………………………</t>
  </si>
  <si>
    <t>1.2.0.1.3.3 si se desconoce la casa matriz que ejerce el control final……………………………………………………………………………..</t>
  </si>
  <si>
    <t>2. Inversión de cartera (AFP)…………………………………………………………………………………………………………………………………………</t>
  </si>
  <si>
    <t>2.1 Participaciones de capital y participaciones en fondos de inversión (AF5P)………………………………………………………………………</t>
  </si>
  <si>
    <t>2.1.1 Banco central………………………………………………………………………………………………………………………………………………</t>
  </si>
  <si>
    <t>2.1.1.9 Autoridades monetarias (según corresponda)……………………………………………………………………………………………………….</t>
  </si>
  <si>
    <t>2.1.2 Sociedades captadoras de depósitos, excepto el banco central……………………………………………………………………………………</t>
  </si>
  <si>
    <t>2.1.3 Gobierno general…………………………………………………………………………………………………………………………………………</t>
  </si>
  <si>
    <t>2.1.4 Otros sectores……………………………………………………………………………………………………………………………………………</t>
  </si>
  <si>
    <t>2.1.4.1 Otras sociedades financieras…………………………………………………………………………………………………………………</t>
  </si>
  <si>
    <t>2.1.4.2 Sociedades no financieras, hogares e ISFLSH……………………………………………………………………………………………</t>
  </si>
  <si>
    <t>2.1.0.1.1 Inscritas en Bolsa (AF511P)……………………………………………………………………………………………..</t>
  </si>
  <si>
    <t>2.1.0.1.2 No inscritas en Bolsa (AF512P)…………………………………………………………………………………………</t>
  </si>
  <si>
    <t>2.1.0.2 Participaciones/unidades de fondos de inversión (AF52P)………………………………………………………………………</t>
  </si>
  <si>
    <t>2.2 Títulos de deuda (AF3P)…………………………………………………………………………………………………………………………………………</t>
  </si>
  <si>
    <t>2.2.1 Banco central…………………………………………………………………………………………………………………………………………………</t>
  </si>
  <si>
    <t>2.2.1.1 A corto plazo………………………………………………………………………………………………………………………………………</t>
  </si>
  <si>
    <t>2.2.1.2 A largo plazo………………………………………………………………………………………………………………………………………</t>
  </si>
  <si>
    <t>2.2.1.9 Autoridades monetarias (según corresponda)…………………………………………………………………………………………………………</t>
  </si>
  <si>
    <t>2.2.1.9.1 A corto plazo……………………………………………………………………………………………………………………………………</t>
  </si>
  <si>
    <t>2.2.1.9.2 A largo plazo…………………………………………………………………………………………………………………………………..</t>
  </si>
  <si>
    <t>2.2.2 Sociedades captadoras de depósitos, excepto el banco central……………………………………………………………………………………….</t>
  </si>
  <si>
    <t>2.2.2.1 A corto plazo……………………………………………………………………………………………………………………………………..</t>
  </si>
  <si>
    <t>2.2.2.2 A largo plazo……………………………………………………………………………………………………………………………………..</t>
  </si>
  <si>
    <t>2.2.3 Gobierno general…………………………………………………………………………………………………………………………………………….</t>
  </si>
  <si>
    <t>2.2.3.1 A corto plazo……………………………………………………………………………………………………………………………………..</t>
  </si>
  <si>
    <t>2.2.3.2 A largo plazo……………………………………………………………………………………………………………………………………..</t>
  </si>
  <si>
    <t>2.2.4 Otros sectores……………………………………………………………………………………………………………………………………………….</t>
  </si>
  <si>
    <t>2.2.4.0.1 A corto plazo…………………………………………………………………………………………………………………………………</t>
  </si>
  <si>
    <t>2.2.4.0.2 A largo plazo…………………………………………………………………………………………………………………………………</t>
  </si>
  <si>
    <t>2.2.4.1 Otras sociedades financieras……………………………………………………………………………………………………………………..</t>
  </si>
  <si>
    <t>2.2.4.1.1 A corto plazo……………………………………………………………………………………………………………………………</t>
  </si>
  <si>
    <t>2.2.4.1.2 A largo plazo……………………………………………………………………………………………………………………………</t>
  </si>
  <si>
    <t>2.2.4.2 Sociedades no financieras, hogares e ISFLSH………………………………………………………………………………………………..</t>
  </si>
  <si>
    <t>2.2.4.2.1 A corto plazo……………………………………………………………………………………………………………………………</t>
  </si>
  <si>
    <t>2.2.4.2.2 A largo plazo……………………………………………………………………………………………………………………………</t>
  </si>
  <si>
    <t>3.1 Banco central………………………………………………………………………………………………………………………………………………………..</t>
  </si>
  <si>
    <t>3.1.9 Autoridades monetarias (según corresponda)………………………………………………………………………………………………………………..</t>
  </si>
  <si>
    <t>3.2 Sociedades captadoras de depósitos, excepto el banco central………………………………………………………………………………………………</t>
  </si>
  <si>
    <t>2.3 Gobierno general…………………………………………………………………………………………………………………………………………………..</t>
  </si>
  <si>
    <t>3.4 Otros sectores………………………………………………………………………………………………………………………………………………………</t>
  </si>
  <si>
    <t>3.4.1 Otras sociedades financieras…………………………………………………………………………………………………………………………..</t>
  </si>
  <si>
    <t>3.4.2 Sociedades no financieras, hogares e ISFLSH…………………………………………………………………………………………………………</t>
  </si>
  <si>
    <t>3.0.1 Derivados financieros (distintos de reservas) (AF71F)………………………………………………………………………………………………………</t>
  </si>
  <si>
    <t>3.0.1.1 Opciones (AF711F)……………………………………………………………………………………………………………………………………</t>
  </si>
  <si>
    <t>3.0.1.2 Contratos a término (o a plazo) (AF712F)…………………………………………………………………………………………………………….</t>
  </si>
  <si>
    <t>3.0.2 Opciones de compra de acciones por parte de empleados (AF72F)………………………………………………………………………………………</t>
  </si>
  <si>
    <t>4. Otra inversión (AFO)…………………………………………………………………………………………………………………………………………………..</t>
  </si>
  <si>
    <t>4.1 Otras participaciones de capital (AF511O)…………………………………………………………………………………………………………………..</t>
  </si>
  <si>
    <t>4.2 Moneda y depósitos (AF2O)………………………………………………………………………………………………………………………………………</t>
  </si>
  <si>
    <t>4.2.1 Banco central…………………………………………………………………………………………………………………………………………………</t>
  </si>
  <si>
    <t>4.2.1.0.1 A corto plazo…………………………………………………………………………………………………………………………………</t>
  </si>
  <si>
    <t>4.2.1.0.2 A largo plazo…………………………………………………………………………………………………………………………………</t>
  </si>
  <si>
    <t>4.2.1.9 Autoridades monetarias (según corresponda)…………………………………………………………………………………………………………</t>
  </si>
  <si>
    <t>4.2.1.9.1 A corto plazo…………………………………………………………………………………………………………………………………</t>
  </si>
  <si>
    <t>4.2.1.9.2 A largo plazo…………………………………………………………………………………………………………………………………</t>
  </si>
  <si>
    <t>4.2.2 Sociedades captadoras de depósitos, excepto el banco central……………………………………………………………………………………….</t>
  </si>
  <si>
    <t>4.2.2.1 A corto plazo…………………………………………………………………………………………………………………………………</t>
  </si>
  <si>
    <t>4.2.2.2 A largo plazo…………………………………………………………………………………………………………………………………..</t>
  </si>
  <si>
    <t>De las cuales: 4.2.2.0.1 Posiciones interbancarias (AF211O)…………………………………………………………………………………..………….</t>
  </si>
  <si>
    <t>4.2.3 Gobierno general…………………………………………………………………………………………………………………………………………..</t>
  </si>
  <si>
    <t>4.2.3.1 A corto plazo……………………………………………………………………………………………………………………………………</t>
  </si>
  <si>
    <t>4.2.3.2 A largo plazo……………………………………………………………………………………………………………………………………</t>
  </si>
  <si>
    <t>4.2.4 Otros sectores………………………………………………………………………………………………………………………………………………</t>
  </si>
  <si>
    <t>4.2.4.0.1 A corto plazo……………………………………………………………………………………………………………………………….</t>
  </si>
  <si>
    <t>4.2.4.0.2 A largo plazo………………………………………………………………………………………………………………………………</t>
  </si>
  <si>
    <t>4.2.4.1 Otras sociedades financieras……………………………………………………………………………………………………………………</t>
  </si>
  <si>
    <t>4.2.4.1.1 A corto plazo…………………………………………………………………………………………………………………………</t>
  </si>
  <si>
    <t>4.2.4.1.2 A largo plazo……………………………………………………………………………………………………………………………</t>
  </si>
  <si>
    <t>4.2.4.2 Sociedades no financieras, hogares e ISFLSH…………………………………………………………………………………………….</t>
  </si>
  <si>
    <t>4.2.4.2.1 A corto plazo…………………………………………………………………………………………………………………………..</t>
  </si>
  <si>
    <t>4.2.4.2.2 A largo plazo……………………………………………………………………………………………………………………………</t>
  </si>
  <si>
    <t>4.3 Préstamos (AF4O)………………………………………………………………………………………………………………………………………………..</t>
  </si>
  <si>
    <t>4.3.1 Banco central………………………………………………………………………………………………………………………………………………..</t>
  </si>
  <si>
    <t>4.3.1.1 Crédito y préstamos del FMI (distintos de reservas)……………………………………………………………………………………</t>
  </si>
  <si>
    <t>4.3.1.2 A corto plazo……………………………………………………………………………………………………………………………………</t>
  </si>
  <si>
    <t>4.3.1.3 A largo plazo……………………………………………………………………………………………………………………………………</t>
  </si>
  <si>
    <t>4.3.1.9 Autoridades monetarias (según corresponda)………………………………………………………………………………………………………</t>
  </si>
  <si>
    <t>4.3.1.9.1 Crédito y préstamos del FMI (distintos de reservas)…………………………………………………………………………………..</t>
  </si>
  <si>
    <t>4.3.1.9.2 A corto plazo…………………………………………………………………………………………………………………………………</t>
  </si>
  <si>
    <t>4.3.1.9.3 A largo plazo…………………………………………………………………………………………………………………………………</t>
  </si>
  <si>
    <t>4.3.2 Sociedades captadoras de depósitos, excepto el banco central……………………………………………………………………………………</t>
  </si>
  <si>
    <t>4.3.2.1 A corto plazo…………………………………………………………………………………………………………………………………</t>
  </si>
  <si>
    <t>4.3.2.2 A largo plazo…………………………………………………………………………………………………………………………………….</t>
  </si>
  <si>
    <t>4.3.3 Gobierno general……………………………………………………………………………………………………………………………………………</t>
  </si>
  <si>
    <t>4.3.3.1 Crédito y préstamos del FMI (distintos de reservas)………………………………………………………………………………………</t>
  </si>
  <si>
    <t>4.3.3.2 A corto plazo……………………………………………………………………………………………………………………………………</t>
  </si>
  <si>
    <t>4.3.3.3 A largo plazo…………………………………………………………………………………………………………………………………..</t>
  </si>
  <si>
    <t>4.3.4 Otros sectores………………………………………………………………………………………………………………………………………………</t>
  </si>
  <si>
    <t>4.3.4.0.1 A corto plazo………………………………………………………………………………………………………………………………</t>
  </si>
  <si>
    <t>4.3.4.0.2 A largo plazo………………………………………………………………………………………………………………………………</t>
  </si>
  <si>
    <t>4.3.4.1 Otras sociedades financieras……………………………………………………………………………………………………………………</t>
  </si>
  <si>
    <t>4.3.4.1.1 A corto plazo…………………………………………………………………………………………………………………………</t>
  </si>
  <si>
    <t>4.3.4.1.2 A largo plazo……………………………………………………………………………………………………………………………</t>
  </si>
  <si>
    <t>4.3.4.2 Sociedades no financieras, hogares e ISFLSH……………………………………………………………………………………………….</t>
  </si>
  <si>
    <t>4.3.4.2.1 A corto plazo……………………………………………………………………………………………………………………………</t>
  </si>
  <si>
    <t>4.3.4.2.2 A largo plazo…………………………………………………………………………………………………………………………</t>
  </si>
  <si>
    <t>4.4 Seguros, pensiones y mecanismos normalizados de garantía (AF6O)………………………………………………………………………………</t>
  </si>
  <si>
    <t>4.4.1 Banco central………………………………………………………………………………………………………………………………………………</t>
  </si>
  <si>
    <t>4.4.1.9 Autoridades monetarias (según corresponda)………………………………………………………………………………………………………</t>
  </si>
  <si>
    <t>4.4.2 Sociedades captadoras de depósitos, excepto el banco central………………………………………………………………………………………</t>
  </si>
  <si>
    <t>4.4.3 Gobierno general……………………………………………………………………………………………………………………………………………</t>
  </si>
  <si>
    <t>4.4.4 Otros sectores………………………………………………………………………………………………………………………………………………</t>
  </si>
  <si>
    <t>4.4.4.1 Otras sociedades financieras……………………………………………………………………………………………………………………</t>
  </si>
  <si>
    <t>4.4.4.2 Sociedades no financieras, hogares e ISFLSH………………………………………………………………………………………………</t>
  </si>
  <si>
    <t>4.4.0.1 Reservas técnicas de seguros no de vida (AF61O)…………………………………………………………………………………………………</t>
  </si>
  <si>
    <t>4.4.0.2 Seguros de vida y derechos a rentas vitalicias (AF62O)……………………………………………………………………………………………</t>
  </si>
  <si>
    <t>4.4.0.3 Derechos a prestaciones jubilatorias (AF63O)………………………………………………………………………………………………………</t>
  </si>
  <si>
    <t>4.4.0.4 Derechos de fondos de pensiones sobre activos de sus patrocinadores (AF64O)……………………………………………………………</t>
  </si>
  <si>
    <t>4.4.0.5 Derechos de prestaciones no jubilatorias (AF65O)…………………………………………………………………………………………………</t>
  </si>
  <si>
    <t>4.4.0.6 Provisiones para las peticiones de fondos en virtud de garantías normalizadas (AF66O)………………………………………………………</t>
  </si>
  <si>
    <t>4.5 Créditos y anticipos comerciales (AF81O)…………………………………………………………………………………………………………………….</t>
  </si>
  <si>
    <t>4.5.1 Banco central……………………………………………………………………………………………………………………………………………….</t>
  </si>
  <si>
    <t>4.5.1.1 A corto plazo…………………………………………………………………………………………………………………………………..</t>
  </si>
  <si>
    <t>4.5.1.2 A largo plazo……………………………………………………………………………………………………………………………………</t>
  </si>
  <si>
    <t>4.5.1.9 Autoridades monetarias (según corresponda)…………………………………………………………………………………………………………</t>
  </si>
  <si>
    <t>4.5.1.9.1 A corto plazo…………………………………………………………………………………………………………………………………</t>
  </si>
  <si>
    <t>4.5.1.9.2 A largo plazo…………………………………………………………………………………………………………………………………</t>
  </si>
  <si>
    <t>4.5.2 Sociedades captadoras de depósitos, excepto el banco central……………………………………………………………………………………</t>
  </si>
  <si>
    <t>4.5.2.1 A corto plazo……………………………………………………………………………………………………………………………………</t>
  </si>
  <si>
    <t>4.5.2.2 A largo plazo……………………………………………………………………………………………………………………………………</t>
  </si>
  <si>
    <t>4.5.3 Gobierno general…………………………………………………………………………………………………………………………………………</t>
  </si>
  <si>
    <t>4.5.3.1 A corto plazo……………………………………………………………………………………………………………………………………</t>
  </si>
  <si>
    <t>4.5.3.2 A largo plazo……………………………………………………………………………………………………………………………………</t>
  </si>
  <si>
    <t>4.5.4 Otros sectores………………………………………………………………………………………………………………………………………………</t>
  </si>
  <si>
    <t>4.5.4.0.1 A corto plazo………………………………………………………………………………………………………………………………</t>
  </si>
  <si>
    <t>4.5.4.0.2 A largo plazo…………………………………………………………………………………………………………………………………</t>
  </si>
  <si>
    <t>4.5.4.1 Otras sociedades financieras……………………………………………………………………………………………………………………</t>
  </si>
  <si>
    <t>4.5.4.1.1 A corto plazo……………………………………………………………………………………………………………………………</t>
  </si>
  <si>
    <t>4.5.4.1.2 A largo plazo……………………………………………………………………………………………………………………………</t>
  </si>
  <si>
    <t>4.5.4.2 Sociedades no financieras, hogares e ISFLSH………………………………………………………………………………………………</t>
  </si>
  <si>
    <t>4.5.4.2.1 A corto plazo…………………………………………………………………………………………………………………………….</t>
  </si>
  <si>
    <t>4.5.4.2.2 A largo plazo……………………………………………………………………………………………………………………………</t>
  </si>
  <si>
    <t>4.6 Otras cuentas por cobrar - otros (AF89O)……………………………………………………………………………………………………………………</t>
  </si>
  <si>
    <t>4.6.1 Banco central……………………………………………………………………………………………………………………………………………..</t>
  </si>
  <si>
    <t>4.6.1.1 A corto plazo……………………………………………………………………………………………………………………………………</t>
  </si>
  <si>
    <t>4.6.1.2 A largo plazo……………………………………………………………………………………………………………………………………</t>
  </si>
  <si>
    <t>4.6.1.9 Autoridades monetarias (según corresponda)…………………………………………………………………………………………………………</t>
  </si>
  <si>
    <t>4.6.1.9.1 A corto plazo…………………………………………………………………………………………………………………………………</t>
  </si>
  <si>
    <t>4.6.1.9.2 A largo plazo…………………………………………………………………………………………………………………………………</t>
  </si>
  <si>
    <t>4.6.2 Sociedades captadoras de depósitos, excepto el banco central……………………………………………………………………………………..</t>
  </si>
  <si>
    <t>4.6.2.1 A corto plazo……………………………………………………………………………………………………………………………………</t>
  </si>
  <si>
    <t>4.6.2.2 A largo plazo……………………………………………………………………………………………………………………………………</t>
  </si>
  <si>
    <t>4.6.3 Gobierno general……………………………………………………………………………………………………………………………………………</t>
  </si>
  <si>
    <t>4.6.3.1 A corto plazo……………………………………………………………………………………………………………………………………</t>
  </si>
  <si>
    <t>4.6.3.2 A largo plazo……………………………………………………………………………………………………………………………………</t>
  </si>
  <si>
    <t>4.6.4 Otros sectores………………………………………………………………………………………………………………………………………………</t>
  </si>
  <si>
    <t>4.6.4.0.1 A corto plazo………………………………………………………………………………………………………………………………….</t>
  </si>
  <si>
    <t>4.6.4.0.2 A largo plazo…………………………………………………………………………………………………………………………………</t>
  </si>
  <si>
    <t>4.6.4.1 Otras sociedades financieras…………………………………………………………………………………………………………………..</t>
  </si>
  <si>
    <t>4.6.4.1.1 A corto plazo……………………………………………………………………………………………………………………………</t>
  </si>
  <si>
    <t>4.6.4.1.2 A largo plazo……………………………………………………………………………………………………………………………</t>
  </si>
  <si>
    <t>4.6.4.2 Sociedades no financieras, hogares e ISFLSH…………………………………………………………………………………………………</t>
  </si>
  <si>
    <t>4.6.4.2.1 A corto plazo……………………………………………………………………………………………………………………………</t>
  </si>
  <si>
    <t>4.6.4.2.2 A largo plazo……………………………………………………………………………………………………………………………</t>
  </si>
  <si>
    <t>5. Activos de reserva (AFR)…………………………………………………………………………………………………………………………………...………</t>
  </si>
  <si>
    <t>5.1 Oro monetario (AF11)…………………………………………………………………………………………………………………………………………..</t>
  </si>
  <si>
    <t>5.1.1 Oro en lingotes…………………………………………………………………………………………………………………………………………….</t>
  </si>
  <si>
    <t>5.1.2 Cuentas de oro no asignadas………………………………………………………………………………………………………………………………</t>
  </si>
  <si>
    <t>De la cuales: 5.1.0.1 Oro monetario en swap con garantía en efectivo…………………………………………………………………………………………</t>
  </si>
  <si>
    <t>5.2 Derechos especiales de giro (AF12)……………………………………………………………………………………………………………………………</t>
  </si>
  <si>
    <t>5.3 Posición de reserva en el FMI…………………………………………………………………………………………………………………………………</t>
  </si>
  <si>
    <t>5.4. Otros activos de reserva………………………………………………………………………………………………………………………………………..</t>
  </si>
  <si>
    <t>5.4.1 Moneda y depósitos……………………………………………………………………………………………………………………………………….</t>
  </si>
  <si>
    <t>5.4.1.1 Derechos sobre activos de las autoridades monetarias………………………………………………………………………………………</t>
  </si>
  <si>
    <t>5.4.1.2 Derechos sobre activos de otras entidades……………………………………………………………………………………………………</t>
  </si>
  <si>
    <t>5.4.2 Títulos-valores………………………………………………………………………………………………………………………………………………</t>
  </si>
  <si>
    <t>5.4.2.1 Títulos de deuda (AF3R)…………………………………………………………………………………………………………………………</t>
  </si>
  <si>
    <t>5.4.2.1.1 A corto plazo (AF31R)………………………………………………………………………………………………………………</t>
  </si>
  <si>
    <t>5.4.2.1.2 A largo plazo (AF32R)………………………………………………………………………………………………………………</t>
  </si>
  <si>
    <t>5.4.2.2 Participaciones de capital y particiapaciones en fondos de inversión (AF5R)……………………………………………………………</t>
  </si>
  <si>
    <t>De la cuales: 5.4.2.0.1 Títulos-valores en repos con garantía en efectivo……………………………………………………………………………</t>
  </si>
  <si>
    <t>5.4.3 Derivados financieros (AF7R)……………………………………………………………………………………………………………………………</t>
  </si>
  <si>
    <t>5.4.4 Otros derechos sobre activos………………………………………………………………………………………………………………………………</t>
  </si>
  <si>
    <t>PASIVOS………………………………………………………………………………………………………………………………………………………………………</t>
  </si>
  <si>
    <t>1. Inversión directa (AFD)……………………………………………………………………………………………………………………………………………….</t>
  </si>
  <si>
    <t>1.1.1 Inversionista directo en empresas de inversión directa……………………………………………………………………………………………………</t>
  </si>
  <si>
    <t>1.1.2 Empresas de inversión directa en inversionista directo (inversión en sentido contrario)………………………………………………………………</t>
  </si>
  <si>
    <t>1.1.3.1 si la casa matriz que ejerce el control es residente………………………………………………………………….………………………</t>
  </si>
  <si>
    <t>1.1.3.2 si la casa matriz que ejerce el control es no residente………………………………………………………………..……………………</t>
  </si>
  <si>
    <t>1.1.3.3 si se desconoce la casa matriz que ejerce el control final…………………………………………………………………………………</t>
  </si>
  <si>
    <t>De las cuales: 1.1.0.1.1 Participaciones/unidades de fondos del mercado monetario (AF521D)…………………………………………………………</t>
  </si>
  <si>
    <t>1.2 Instrumentos de deuda………………………………………………………………………………………………………………………………………..</t>
  </si>
  <si>
    <t>1.2.1 Inversionista directo en empresas de inversión directa…………………………………………………………………………………………………</t>
  </si>
  <si>
    <t>1.2.2 Empresas de inversión directa en inversionista directo (inversión en sentido contrario)……………………………………………………………</t>
  </si>
  <si>
    <t>1.2.3.1 si la casa matriz que ejerce el control es residente……………………………………………………………………………………….</t>
  </si>
  <si>
    <t>1.2.3.2 si la casa matriz que ejerce el control es no residente……………………………………………………………………………………</t>
  </si>
  <si>
    <t>1.2.3.3 si se desconoce la casa matriz que ejerce el control final…………………………………………………………………………………</t>
  </si>
  <si>
    <t>De las cuales: 1.2.0.1 Títulos de deuda (AF3D)…………………………………………………………………………………………………………………</t>
  </si>
  <si>
    <t>1.2.0.1.1 Inversionista directo en empresas de inversión directa………………………………………………………………………………………</t>
  </si>
  <si>
    <t>1.2.0.1.3 Entre empresas emparentadas…………………………………………………………………………………………………………………</t>
  </si>
  <si>
    <t>1.2.0.1.3.1 si la casa matriz que ejerce el control es residente………………………………………………………………………………………</t>
  </si>
  <si>
    <t>1.2.0.1.3.2 si la casa matriz que ejerce el control es no residente………………………………………………………………………………..</t>
  </si>
  <si>
    <t>1.2.0.1.3.3 si se desconoce la casa matriz que ejerce el control final……………………………………………………………………………</t>
  </si>
  <si>
    <t>2.1.1 Banco central   n.a.…………………………………………………………………………………………………………………………………………</t>
  </si>
  <si>
    <t>2.1.1.9 Autoridades monetarias (según corresponda)   n.a.………………………………………………………………………………………………..</t>
  </si>
  <si>
    <t>2.1.2 Sociedades captadoras de depósitos, excepto el banco central…………………………………………………………………………………….</t>
  </si>
  <si>
    <t>2.1.3 Gobierno general   n.a……………………………………………………………………………………………………………………………………</t>
  </si>
  <si>
    <t>2.1.4 Otros sectores………………………………………………………………………………………………………………………………………………</t>
  </si>
  <si>
    <t>2.1.4.2 Sociedades no financieras, hogares e ISFLSH………………………………………………………………………………………………</t>
  </si>
  <si>
    <t>2.1.0.1.1 Inscritas en Bolsa (AF511P)………………………………………………………………………………………………….</t>
  </si>
  <si>
    <t>2.1.0.1.2 No inscritas en Bolsa (AF512P)………………………………………………………………………………………………</t>
  </si>
  <si>
    <t>2.1.0.2 Participaciones/unidades de fondos de inversión (AF52P)…………………………………………………………………………</t>
  </si>
  <si>
    <t>2.2.1 Banco central………………………………………………………………………………………………………………………………………………</t>
  </si>
  <si>
    <t>2.2.1.1 A corto plazo…………………………………………………………………………………………………………………………………….</t>
  </si>
  <si>
    <t>2.2.1.2 A largo plazo……………………………………………………………………………………………………………………………………</t>
  </si>
  <si>
    <t>2.2.1.9.1 A corto plazo…………………………………………………………………………………………………………………………………</t>
  </si>
  <si>
    <t>2.2.1.9.2 A largo plazo……………………………………………………………………………………………………………………………………</t>
  </si>
  <si>
    <t>2.2.2 Sociedades captadoras de depósitos, excepto el banco central………………………………………………………………………………………</t>
  </si>
  <si>
    <t>2.2.2.2 A largo plazo………………………………………………………………………………………………………………………………………</t>
  </si>
  <si>
    <t>2.2.3 Gobierno general………………………………………………………………………………………………………………………………………</t>
  </si>
  <si>
    <t>2.2.3.1 A corto plazo………………………………………………………………………………………………………………………………………</t>
  </si>
  <si>
    <t>2.2.3.2 A largo plazo………………………………………………………………………………………………………………………………………</t>
  </si>
  <si>
    <t>2.2.4.0.1 A corto plazo……………………………………………………………………………………………………………………………….</t>
  </si>
  <si>
    <t>2.2.4.0.2 A largo plazo………………………………………………………………………………………………………………………………..</t>
  </si>
  <si>
    <t>2.2.4.1 Otras sociedades financieras……………………………………………………………………………………………………………………</t>
  </si>
  <si>
    <t>3.1 Banco central………………………………………………………………………………………………………………………………………………………</t>
  </si>
  <si>
    <t>3.1.9 Autoridades monetarias (según corresponda)………………………………………………………………………………………………………………….</t>
  </si>
  <si>
    <t>2.3 Gobierno general…………………………………………………………………………………………………………………………………………………….</t>
  </si>
  <si>
    <t>3.4.1 Otras sociedades financieras…………………………………………………………………………………………………………………………….</t>
  </si>
  <si>
    <t>3.4.2 Sociedades no financieras, hogares e ISFLSH……………………………………………………………………………………………………….</t>
  </si>
  <si>
    <t>3.0.1 Derivados financieros (distintos de reservas) (AF71F)…………………………………………………………………………………………………..</t>
  </si>
  <si>
    <t>3.0.1.2 Contratos a término (o a plazo) (AF712F)…………………………………………………………………………………………………………</t>
  </si>
  <si>
    <t>4.1 Otras participaciones de capital (AF511O)…………………………………………………………………………………………………………………</t>
  </si>
  <si>
    <t>4.2.1 Banco central………………………………………………………………………………………………………………………………………………</t>
  </si>
  <si>
    <t>4.2.1.0.1 A corto plazo………………………………………………………………………………………………………………………………</t>
  </si>
  <si>
    <t>4.2.1.9.1 A corto plazo………………………………………………………………………………………………………………………………</t>
  </si>
  <si>
    <t>4.2.2 Sociedades captadoras de depósitos, excepto el banco central……………………………………………………………………………………..</t>
  </si>
  <si>
    <t>4.2.2.2 A largo plazo…………………………………………………………………………………………………………………………………</t>
  </si>
  <si>
    <t>De las cuales: 4.2.2.0.1 Posiciones interbancarias (AF211O)………………………………………………………………………………………………</t>
  </si>
  <si>
    <t>4.2.3.1 A corto plazo…………………………………………………………………………………………………………………………………</t>
  </si>
  <si>
    <t>4.2.3.2 A largo plazo…………………………………………………………………………………………………………………………………</t>
  </si>
  <si>
    <t>4.2.4 Otros sectores……………………………………………………………………………………………………………………………………………..</t>
  </si>
  <si>
    <t>4.2.4.0.1 A corto plazo………………………………………………………………………………………………………………………………</t>
  </si>
  <si>
    <t>4.2.4.1.1 A corto plazo……………………………………………………………………………………………………………………………</t>
  </si>
  <si>
    <t>4.2.4.2 Sociedades no financieras, hogares e ISFLSH   n.a.…………………………………………………………………………………………</t>
  </si>
  <si>
    <t>4.2.4.2.1 A corto plazo   n.a.……………………………………………………………………………………………………………………</t>
  </si>
  <si>
    <t>4.2.4.2.2 A largo plazo   n.a.……………………………………………………………………………………………………………………</t>
  </si>
  <si>
    <t>4.3 Préstamos (AF4O)………………………………………………………………………………………………………………………………………………</t>
  </si>
  <si>
    <t>4.3.1 Banco central………………………………………………………………………………………………………………………………………………</t>
  </si>
  <si>
    <t>4.3.1.1 Crédito y préstamos del FMI…………………………………………………………………………………………………………………</t>
  </si>
  <si>
    <t>4.3.1.2 A corto plazo…………………………………………………………………………………………………………………………………</t>
  </si>
  <si>
    <t>4.3.1.3 A largo plazo…………………………………………………………………………………………………………………………………</t>
  </si>
  <si>
    <t>4.3.1.9.1 Crédito y préstamos del FMI………………………………………………………………………………………………………………</t>
  </si>
  <si>
    <t>4.3.1.9.2 A corto plazo………………………………………………………………………………………………………………………………</t>
  </si>
  <si>
    <t>4.3.1.9.3 A largo plazo………………………………………………………………………………………………………………………………</t>
  </si>
  <si>
    <t>4.3.2 Sociedades captadoras de depósitos, excepto el banco central……………………………………………………………………………………..</t>
  </si>
  <si>
    <t>4.3.2.2 A largo plazo…………………………………………………………………………………………………………………………………</t>
  </si>
  <si>
    <t>4.3.3 Gobierno general…………………………………………………………………………………………………………………………………………</t>
  </si>
  <si>
    <t>4.3.3.1 Crédito y préstamos del FMI…………………………………………………………………………………………………………………</t>
  </si>
  <si>
    <t>4.3.3.2 A corto plazo…………………………………………………………………………………………………………………………………</t>
  </si>
  <si>
    <t>4.3.3.3 A largo plazo…………………………………………………………………………………………………………………………………</t>
  </si>
  <si>
    <t>4.3.4 Otros sectores……………………………………………………………………………………………………………………………………………..</t>
  </si>
  <si>
    <t>4.3.4.0.1 A corto plazo…………………………………………………………………………………………………………………………………</t>
  </si>
  <si>
    <t>4.3.4.1.1 A corto plazo……………………………………………………………………………………………………………………………</t>
  </si>
  <si>
    <t>4.3.4.2 Sociedades no financieras, hogares e ISFLSH…………………………………………………………………………………………………</t>
  </si>
  <si>
    <t>4.3.4.2.2 A largo plazo……………………………………………………………………………………………………………………………</t>
  </si>
  <si>
    <t>4.4 Seguros, pensiones y mecanismos normalizados de garantía (AF6O)…………………………………………………………………………………</t>
  </si>
  <si>
    <t>4.4.1 Banco central………………………………………………………………………………………………………………………………………………..</t>
  </si>
  <si>
    <t>4.4.1.9 Autoridades monetarias (según corresponda)…………………………………………………………………………………………………………</t>
  </si>
  <si>
    <t>4.4.3 Gobierno general…………………………………………………………………………………………………………………………………………..</t>
  </si>
  <si>
    <t>4.4.4 Otros sectores……………………………………………………………………………………………………………………………………………..</t>
  </si>
  <si>
    <t>4.4.4.2 Sociedades no financieras, hogares e ISFLSH…………………………………………………………………………………………………</t>
  </si>
  <si>
    <t>4.4.0.3 Derechos a prestaciones jubilatorias (AF63O)……………………………………………………………………………………………………….</t>
  </si>
  <si>
    <t>4.4.0.4 Derechos de fondos de pensiones sobre activos de sus patrocinadores (AF64O)………………………………………………………………</t>
  </si>
  <si>
    <t>4.5 Créditos y anticipos comerciales (AF81O)…………………………………………………………………………………………………………………</t>
  </si>
  <si>
    <t>4.5.1 Banco central……………………………………………………………………………………………………………………………………………..</t>
  </si>
  <si>
    <t>4.5.1.2 A largo plazo………………………………………………………………………………………………………………………………..</t>
  </si>
  <si>
    <t>4.5.1.9 Autoridades monetarias (según corresponda)………………………………………………………………………………………………………..</t>
  </si>
  <si>
    <t>4.5.1.9.2 A largo plazo……………………………………………………………………………………………………………………………….</t>
  </si>
  <si>
    <t>4.5.2.1 A corto plazo…………………………………………………………………………………………………………………………………..</t>
  </si>
  <si>
    <t>4.5.2.2 A largo plazo…………………………………………………………………………………………………………………………………</t>
  </si>
  <si>
    <t>4.5.3 Gobierno general…………………………………………………………………………………………………………………………………………….</t>
  </si>
  <si>
    <t>4.5.3.1 A corto plazo………………………………………………………………………………………………………………………………….</t>
  </si>
  <si>
    <t>4.5.3.2 A largo plazo…………………………………………………………………………………………………………………………………</t>
  </si>
  <si>
    <t>4.5.4 Otros sectores…………………………………………………………………………………………………………………………………………….</t>
  </si>
  <si>
    <t>4.5.4.1 Otras sociedades financieras……………………………………………………………………………………………………………….</t>
  </si>
  <si>
    <t>4.5.4.2.1 A corto plazo……………………………………………………………………………………………………………………………</t>
  </si>
  <si>
    <t>4.6 Otras cuentas por pagar - otros (AF89O)……………………………………………………………………………………………………………………</t>
  </si>
  <si>
    <t>4.6.1 Banco central…………………………………………………………………………………………………………………………………...………..</t>
  </si>
  <si>
    <t>4.6.1.1 A corto plazo…………………………………………………………………………………………………………………………………</t>
  </si>
  <si>
    <t>4.6.1.2 A largo plazo………………………………………………………………………………………………………………………………….</t>
  </si>
  <si>
    <t>4.6.1.9 Autoridades monetarias (según corresponda)………………………………………………………………………………………………………</t>
  </si>
  <si>
    <t>4.6.2 Sociedades captadoras de depósitos, excepto el banco central………………………………………………………………………………………</t>
  </si>
  <si>
    <t>4.6.2.2 A largo plazo…………………………………………………………………………………………………………………………………….</t>
  </si>
  <si>
    <t>4.6.3 Gobierno general………………………………………………………………………………………………………………………………………..</t>
  </si>
  <si>
    <t>4.6.3.1 A corto plazo…………………………………………………………………………………………………………………………………..</t>
  </si>
  <si>
    <t>4.6.3.2 A largo plazo………………………………………………………………………………………………………………………………..</t>
  </si>
  <si>
    <t>4.6.4 Otros sectores……………………………………………………………………………………………………………………………………………..</t>
  </si>
  <si>
    <t>4.6.4.0.1 A corto plazo……………………………………………………………………………………………………………………………</t>
  </si>
  <si>
    <t>4.6.4.0.2 A largo plazo………………………………………………………………………………………………………………………………….</t>
  </si>
  <si>
    <t>4.6.4.1 Otras sociedades financieras…………………………………………………………………………………………………………</t>
  </si>
  <si>
    <t>4.7 Derechos especiales de giro (incurrimiento neto de pasivos)……………………………………………………………………………………………</t>
  </si>
  <si>
    <t>Posición de inversión internacional……………………………………………………………………………………………………………………………………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</si>
  <si>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</si>
  <si>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</si>
  <si>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</si>
  <si>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</si>
  <si>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</si>
  <si>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</si>
  <si>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0.0 Cuando la cantidad es menor a la unidad o fracción decimal adoptada para la expresión del dato.</t>
  </si>
  <si>
    <t>NOTA: Las diferencias que se observen entre el total y los parciales se deben al redondeo.</t>
  </si>
  <si>
    <t>EN LA REPÚBLICA, SEGÚN PARTIDA: PRIMER TRIMESTRE 2018-19 (Presentación MBP6)</t>
  </si>
  <si>
    <t>2018 (P)</t>
  </si>
  <si>
    <t>2019 (E)</t>
  </si>
  <si>
    <t>3. Derivados financieros (distintos de reservas) y opciones de compra de acciones por parte de empleados (AF7F)……………………………………………………………………………………………………….</t>
  </si>
  <si>
    <t>De las cuales: 2.1.0.2.1 Participaciones/unidades de fondos del mercado monetario (AF521P)………………………………………………………………….</t>
  </si>
  <si>
    <t>2.1.0.1 Participaciones de capital distintas de participaciones/unidades de fondos de inversión (AF51P)………………………………………………………………………………….</t>
  </si>
  <si>
    <t>De las cuales: 2.1.0.2.1 Participaciones/unidades de fondos del mercado monetario (AF521P)……………………………………………………………………..</t>
  </si>
  <si>
    <r>
      <rPr>
        <b/>
        <sz val="10"/>
        <rFont val="Arial"/>
        <family val="2"/>
      </rPr>
      <t>ACTIVOS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</si>
  <si>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PASIVOS</t>
    </r>
    <r>
      <rPr>
        <sz val="10"/>
        <rFont val="Arial"/>
        <family val="2"/>
      </rPr>
      <t xml:space="preserve"> (Continuación)</t>
    </r>
  </si>
  <si>
    <t>2.1.0.1 Participaciones de capital distintas de participaciones/unidades de fondos de inversión (AF51P)………………………………………………………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</si>
</sst>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.1999999999999993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/>
    </xf>
    <xf numFmtId="164" fontId="2" fillId="0" borderId="9" xfId="0" applyNumberFormat="1" applyFont="1" applyFill="1" applyBorder="1" applyProtection="1"/>
    <xf numFmtId="164" fontId="2" fillId="0" borderId="2" xfId="0" applyNumberFormat="1" applyFont="1" applyFill="1" applyBorder="1" applyProtection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5"/>
    </xf>
    <xf numFmtId="164" fontId="2" fillId="0" borderId="11" xfId="0" applyNumberFormat="1" applyFont="1" applyFill="1" applyBorder="1" applyProtection="1"/>
    <xf numFmtId="164" fontId="2" fillId="0" borderId="5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164" fontId="2" fillId="0" borderId="5" xfId="0" applyNumberFormat="1" applyFont="1" applyFill="1" applyBorder="1" applyAlignment="1" applyProtection="1">
      <alignment horizontal="right"/>
    </xf>
    <xf numFmtId="0" fontId="2" fillId="0" borderId="0" xfId="0" applyFont="1" applyFill="1" applyAlignment="1">
      <alignment horizontal="left" indent="6"/>
    </xf>
    <xf numFmtId="0" fontId="2" fillId="0" borderId="0" xfId="0" applyFont="1" applyFill="1" applyAlignment="1">
      <alignment horizontal="left" indent="11"/>
    </xf>
    <xf numFmtId="0" fontId="2" fillId="0" borderId="0" xfId="0" applyFont="1" applyFill="1" applyAlignment="1">
      <alignment horizontal="left" indent="12"/>
    </xf>
    <xf numFmtId="0" fontId="2" fillId="0" borderId="0" xfId="0" applyFont="1" applyFill="1" applyAlignment="1">
      <alignment horizontal="left" indent="10"/>
    </xf>
    <xf numFmtId="0" fontId="2" fillId="0" borderId="0" xfId="0" applyFont="1" applyFill="1" applyAlignment="1">
      <alignment horizontal="left" indent="15"/>
    </xf>
    <xf numFmtId="0" fontId="2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7"/>
    </xf>
    <xf numFmtId="0" fontId="2" fillId="0" borderId="0" xfId="0" applyFont="1" applyFill="1" applyAlignment="1">
      <alignment horizontal="left" indent="9"/>
    </xf>
    <xf numFmtId="0" fontId="1" fillId="0" borderId="4" xfId="0" applyNumberFormat="1" applyFont="1" applyFill="1" applyBorder="1" applyAlignment="1"/>
    <xf numFmtId="0" fontId="2" fillId="0" borderId="13" xfId="0" applyNumberFormat="1" applyFont="1" applyFill="1" applyBorder="1" applyAlignment="1"/>
    <xf numFmtId="164" fontId="1" fillId="0" borderId="14" xfId="0" applyNumberFormat="1" applyFont="1" applyFill="1" applyBorder="1"/>
    <xf numFmtId="164" fontId="1" fillId="0" borderId="14" xfId="0" applyNumberFormat="1" applyFont="1" applyFill="1" applyBorder="1" applyProtection="1"/>
    <xf numFmtId="164" fontId="1" fillId="0" borderId="6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0" xfId="0" applyFont="1" applyFill="1" applyAlignment="1">
      <alignment horizontal="left" indent="4"/>
    </xf>
    <xf numFmtId="0" fontId="2" fillId="0" borderId="0" xfId="0" applyFont="1" applyFill="1" applyAlignment="1">
      <alignment horizontal="left" indent="8"/>
    </xf>
    <xf numFmtId="0" fontId="2" fillId="0" borderId="0" xfId="0" applyFont="1" applyFill="1" applyAlignment="1">
      <alignment horizontal="left" indent="21"/>
    </xf>
    <xf numFmtId="0" fontId="2" fillId="0" borderId="0" xfId="0" applyFont="1" applyFill="1" applyAlignment="1">
      <alignment horizontal="left" indent="16"/>
    </xf>
    <xf numFmtId="0" fontId="2" fillId="0" borderId="0" xfId="0" applyFont="1" applyFill="1" applyAlignment="1">
      <alignment horizontal="left" indent="19"/>
    </xf>
    <xf numFmtId="0" fontId="2" fillId="0" borderId="0" xfId="0" applyFont="1" applyFill="1" applyAlignment="1">
      <alignment horizontal="left" indent="14"/>
    </xf>
    <xf numFmtId="0" fontId="2" fillId="0" borderId="0" xfId="0" applyFont="1" applyFill="1" applyAlignment="1">
      <alignment horizontal="left"/>
    </xf>
    <xf numFmtId="164" fontId="1" fillId="0" borderId="11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4" fillId="0" borderId="11" xfId="0" applyNumberFormat="1" applyFont="1" applyFill="1" applyBorder="1" applyProtection="1"/>
    <xf numFmtId="164" fontId="4" fillId="0" borderId="5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5" xfId="0" applyNumberFormat="1" applyFont="1" applyFill="1" applyBorder="1"/>
    <xf numFmtId="0" fontId="2" fillId="0" borderId="0" xfId="0" applyFont="1" applyFill="1" applyAlignment="1">
      <alignment horizontal="left" wrapText="1" indent="21"/>
    </xf>
    <xf numFmtId="0" fontId="1" fillId="0" borderId="0" xfId="0" applyFont="1" applyFill="1" applyAlignment="1">
      <alignment horizontal="left" wrapText="1" indent="1"/>
    </xf>
    <xf numFmtId="0" fontId="2" fillId="0" borderId="0" xfId="0" applyFont="1" applyFill="1" applyAlignment="1">
      <alignment horizontal="left" wrapText="1" indent="14"/>
    </xf>
    <xf numFmtId="0" fontId="2" fillId="0" borderId="0" xfId="0" applyFont="1" applyFill="1" applyAlignment="1">
      <alignment horizontal="left" wrapText="1" indent="19"/>
    </xf>
    <xf numFmtId="164" fontId="1" fillId="0" borderId="11" xfId="0" applyNumberFormat="1" applyFont="1" applyFill="1" applyBorder="1"/>
    <xf numFmtId="164" fontId="1" fillId="0" borderId="5" xfId="0" applyNumberFormat="1" applyFont="1" applyFill="1" applyBorder="1"/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165" fontId="1" fillId="2" borderId="8" xfId="0" applyNumberFormat="1" applyFont="1" applyFill="1" applyBorder="1" applyAlignment="1" applyProtection="1">
      <alignment horizontal="center" vertical="center"/>
    </xf>
    <xf numFmtId="165" fontId="1" fillId="2" borderId="15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9"/>
  <sheetViews>
    <sheetView showGridLines="0" tabSelected="1" zoomScaleNormal="100" zoomScaleSheetLayoutView="100" workbookViewId="0">
      <pane xSplit="1" ySplit="15" topLeftCell="B16" activePane="bottomRight" state="frozen"/>
      <selection pane="topRight" activeCell="C1" sqref="C1"/>
      <selection pane="bottomLeft" activeCell="A16" sqref="A16"/>
      <selection pane="bottomRight" activeCell="B16" sqref="B16"/>
    </sheetView>
  </sheetViews>
  <sheetFormatPr baseColWidth="10" defaultRowHeight="12.75" customHeight="1" x14ac:dyDescent="0.2"/>
  <cols>
    <col min="1" max="1" width="91.7109375" style="1" customWidth="1"/>
    <col min="2" max="8" width="9.7109375" style="1" customWidth="1"/>
    <col min="9" max="9" width="9.7109375" style="32" customWidth="1"/>
    <col min="10" max="16384" width="11.42578125" style="1"/>
  </cols>
  <sheetData>
    <row r="1" spans="1:9" ht="12.75" customHeight="1" x14ac:dyDescent="0.2">
      <c r="A1" s="74" t="s">
        <v>328</v>
      </c>
      <c r="B1" s="74"/>
      <c r="C1" s="74"/>
      <c r="D1" s="74"/>
      <c r="E1" s="74"/>
      <c r="F1" s="74"/>
      <c r="G1" s="74"/>
      <c r="H1" s="74"/>
      <c r="I1" s="74"/>
    </row>
    <row r="2" spans="1:9" ht="12.75" customHeight="1" x14ac:dyDescent="0.2">
      <c r="A2" s="75" t="s">
        <v>329</v>
      </c>
      <c r="B2" s="75"/>
      <c r="C2" s="75"/>
      <c r="D2" s="75"/>
      <c r="E2" s="75"/>
      <c r="F2" s="75"/>
      <c r="G2" s="75"/>
      <c r="H2" s="75"/>
      <c r="I2" s="75"/>
    </row>
    <row r="3" spans="1:9" ht="12.75" customHeight="1" x14ac:dyDescent="0.2">
      <c r="A3" s="74" t="s">
        <v>330</v>
      </c>
      <c r="B3" s="74"/>
      <c r="C3" s="74"/>
      <c r="D3" s="74"/>
      <c r="E3" s="74"/>
      <c r="F3" s="74"/>
      <c r="G3" s="74"/>
      <c r="H3" s="74"/>
      <c r="I3" s="74"/>
    </row>
    <row r="4" spans="1:9" s="2" customFormat="1" ht="6" customHeight="1" x14ac:dyDescent="0.2"/>
    <row r="5" spans="1:9" s="3" customFormat="1" ht="12.75" customHeight="1" x14ac:dyDescent="0.2">
      <c r="A5" s="75" t="s">
        <v>333</v>
      </c>
      <c r="B5" s="75"/>
      <c r="C5" s="75"/>
      <c r="D5" s="75"/>
      <c r="E5" s="75"/>
      <c r="F5" s="75"/>
      <c r="G5" s="75"/>
      <c r="H5" s="75"/>
      <c r="I5" s="75"/>
    </row>
    <row r="6" spans="1:9" s="3" customFormat="1" ht="12.75" customHeight="1" x14ac:dyDescent="0.2">
      <c r="A6" s="75" t="s">
        <v>336</v>
      </c>
      <c r="B6" s="75"/>
      <c r="C6" s="75"/>
      <c r="D6" s="75"/>
      <c r="E6" s="75"/>
      <c r="F6" s="75"/>
      <c r="G6" s="75"/>
      <c r="H6" s="75"/>
      <c r="I6" s="75"/>
    </row>
    <row r="7" spans="1:9" ht="6" customHeight="1" x14ac:dyDescent="0.2">
      <c r="I7" s="1"/>
    </row>
    <row r="8" spans="1:9" ht="14.1" customHeight="1" x14ac:dyDescent="0.2">
      <c r="A8" s="4"/>
      <c r="B8" s="70" t="s">
        <v>331</v>
      </c>
      <c r="C8" s="71"/>
      <c r="D8" s="71"/>
      <c r="E8" s="71"/>
      <c r="F8" s="71"/>
      <c r="G8" s="71"/>
      <c r="H8" s="71"/>
      <c r="I8" s="71"/>
    </row>
    <row r="9" spans="1:9" ht="14.1" customHeight="1" x14ac:dyDescent="0.2">
      <c r="A9" s="5"/>
      <c r="B9" s="72" t="s">
        <v>332</v>
      </c>
      <c r="C9" s="73"/>
      <c r="D9" s="73"/>
      <c r="E9" s="73"/>
      <c r="F9" s="73"/>
      <c r="G9" s="73"/>
      <c r="H9" s="73"/>
      <c r="I9" s="73"/>
    </row>
    <row r="10" spans="1:9" ht="14.1" customHeight="1" x14ac:dyDescent="0.2">
      <c r="A10" s="5"/>
      <c r="B10" s="65" t="s">
        <v>0</v>
      </c>
      <c r="C10" s="66"/>
      <c r="D10" s="66"/>
      <c r="E10" s="66"/>
      <c r="F10" s="66"/>
      <c r="G10" s="66"/>
      <c r="H10" s="66"/>
      <c r="I10" s="66"/>
    </row>
    <row r="11" spans="1:9" ht="14.1" customHeight="1" x14ac:dyDescent="0.2">
      <c r="A11" s="6" t="s">
        <v>1</v>
      </c>
      <c r="B11" s="65" t="s">
        <v>337</v>
      </c>
      <c r="C11" s="66"/>
      <c r="D11" s="66"/>
      <c r="E11" s="67"/>
      <c r="F11" s="68" t="s">
        <v>338</v>
      </c>
      <c r="G11" s="69"/>
      <c r="H11" s="69"/>
      <c r="I11" s="69"/>
    </row>
    <row r="12" spans="1:9" ht="14.1" customHeight="1" x14ac:dyDescent="0.2">
      <c r="A12" s="5"/>
      <c r="B12" s="59" t="s">
        <v>2</v>
      </c>
      <c r="C12" s="57" t="s">
        <v>3</v>
      </c>
      <c r="D12" s="58"/>
      <c r="E12" s="62" t="s">
        <v>4</v>
      </c>
      <c r="F12" s="59" t="s">
        <v>2</v>
      </c>
      <c r="G12" s="57" t="s">
        <v>3</v>
      </c>
      <c r="H12" s="58"/>
      <c r="I12" s="54" t="s">
        <v>4</v>
      </c>
    </row>
    <row r="13" spans="1:9" ht="14.1" customHeight="1" x14ac:dyDescent="0.2">
      <c r="A13" s="5"/>
      <c r="B13" s="60"/>
      <c r="C13" s="53" t="s">
        <v>5</v>
      </c>
      <c r="D13" s="53" t="s">
        <v>6</v>
      </c>
      <c r="E13" s="63"/>
      <c r="F13" s="60"/>
      <c r="G13" s="53" t="s">
        <v>5</v>
      </c>
      <c r="H13" s="53" t="s">
        <v>6</v>
      </c>
      <c r="I13" s="55"/>
    </row>
    <row r="14" spans="1:9" ht="14.1" customHeight="1" x14ac:dyDescent="0.2">
      <c r="A14" s="5"/>
      <c r="B14" s="60"/>
      <c r="C14" s="53"/>
      <c r="D14" s="53"/>
      <c r="E14" s="63"/>
      <c r="F14" s="60"/>
      <c r="G14" s="53"/>
      <c r="H14" s="53"/>
      <c r="I14" s="55"/>
    </row>
    <row r="15" spans="1:9" ht="14.1" customHeight="1" x14ac:dyDescent="0.2">
      <c r="A15" s="7"/>
      <c r="B15" s="61"/>
      <c r="C15" s="53"/>
      <c r="D15" s="53"/>
      <c r="E15" s="64"/>
      <c r="F15" s="61"/>
      <c r="G15" s="53"/>
      <c r="H15" s="53"/>
      <c r="I15" s="56"/>
    </row>
    <row r="16" spans="1:9" ht="6" customHeight="1" x14ac:dyDescent="0.2">
      <c r="A16" s="8"/>
      <c r="B16" s="9"/>
      <c r="C16" s="9"/>
      <c r="D16" s="9"/>
      <c r="E16" s="9"/>
      <c r="F16" s="9"/>
      <c r="G16" s="9"/>
      <c r="H16" s="9"/>
      <c r="I16" s="10"/>
    </row>
    <row r="17" spans="1:9" s="3" customFormat="1" ht="15" customHeight="1" x14ac:dyDescent="0.2">
      <c r="A17" s="11" t="s">
        <v>11</v>
      </c>
      <c r="B17" s="41">
        <f t="shared" ref="B17:I17" si="0">SUM(B18,B42,B78,B90,B200)</f>
        <v>75231.399999999994</v>
      </c>
      <c r="C17" s="41">
        <f t="shared" si="0"/>
        <v>-815.90000000000009</v>
      </c>
      <c r="D17" s="41">
        <f t="shared" si="0"/>
        <v>9.9000000000043897</v>
      </c>
      <c r="E17" s="41">
        <f t="shared" si="0"/>
        <v>74425.400000000009</v>
      </c>
      <c r="F17" s="41">
        <f t="shared" si="0"/>
        <v>77984.100000000006</v>
      </c>
      <c r="G17" s="41">
        <f t="shared" si="0"/>
        <v>-570.69999999999993</v>
      </c>
      <c r="H17" s="41">
        <f t="shared" si="0"/>
        <v>42.4999999999986</v>
      </c>
      <c r="I17" s="42">
        <f t="shared" si="0"/>
        <v>77455.900000000009</v>
      </c>
    </row>
    <row r="18" spans="1:9" ht="12.75" customHeight="1" x14ac:dyDescent="0.2">
      <c r="A18" s="12" t="s">
        <v>12</v>
      </c>
      <c r="B18" s="43">
        <f t="shared" ref="B18:I18" si="1">SUM(B19,B28)</f>
        <v>11177.299999999997</v>
      </c>
      <c r="C18" s="43">
        <f t="shared" si="1"/>
        <v>-11.3</v>
      </c>
      <c r="D18" s="43">
        <f t="shared" si="1"/>
        <v>-9.9999999999635492E-2</v>
      </c>
      <c r="E18" s="43">
        <f t="shared" si="1"/>
        <v>11165.899999999998</v>
      </c>
      <c r="F18" s="43">
        <f t="shared" si="1"/>
        <v>12364.599999999999</v>
      </c>
      <c r="G18" s="43">
        <f t="shared" si="1"/>
        <v>377.70000000000005</v>
      </c>
      <c r="H18" s="43">
        <f t="shared" si="1"/>
        <v>-3.694822225952521E-13</v>
      </c>
      <c r="I18" s="44">
        <f t="shared" si="1"/>
        <v>12742.299999999997</v>
      </c>
    </row>
    <row r="19" spans="1:9" ht="12.75" customHeight="1" x14ac:dyDescent="0.2">
      <c r="A19" s="13" t="s">
        <v>13</v>
      </c>
      <c r="B19" s="15">
        <f t="shared" ref="B19:I19" si="2">SUM(B20,B21,B22)</f>
        <v>5193.199999999998</v>
      </c>
      <c r="C19" s="15">
        <f t="shared" si="2"/>
        <v>9.6999999999999993</v>
      </c>
      <c r="D19" s="15">
        <f t="shared" si="2"/>
        <v>-9.9999999999635492E-2</v>
      </c>
      <c r="E19" s="15">
        <f t="shared" si="2"/>
        <v>5202.7999999999984</v>
      </c>
      <c r="F19" s="15">
        <f t="shared" si="2"/>
        <v>5350.5999999999976</v>
      </c>
      <c r="G19" s="15">
        <f t="shared" si="2"/>
        <v>186.3</v>
      </c>
      <c r="H19" s="15">
        <f t="shared" si="2"/>
        <v>0</v>
      </c>
      <c r="I19" s="16">
        <f t="shared" si="2"/>
        <v>5536.8999999999978</v>
      </c>
    </row>
    <row r="20" spans="1:9" ht="12.75" customHeight="1" x14ac:dyDescent="0.2">
      <c r="A20" s="14" t="s">
        <v>14</v>
      </c>
      <c r="B20" s="15">
        <v>5193.199999999998</v>
      </c>
      <c r="C20" s="15">
        <v>9.6999999999999993</v>
      </c>
      <c r="D20" s="45">
        <f t="shared" ref="D20:D21" si="3">SUM(E20)-SUM(B20)-SUM(C20)</f>
        <v>-9.9999999999635492E-2</v>
      </c>
      <c r="E20" s="15">
        <v>5202.7999999999984</v>
      </c>
      <c r="F20" s="15">
        <v>5350.5999999999976</v>
      </c>
      <c r="G20" s="15">
        <v>186.3</v>
      </c>
      <c r="H20" s="45">
        <f t="shared" ref="H20:H21" si="4">SUM(I20)-SUM(F20)-SUM(G20)</f>
        <v>0</v>
      </c>
      <c r="I20" s="16">
        <v>5536.8999999999978</v>
      </c>
    </row>
    <row r="21" spans="1:9" ht="12.75" customHeight="1" x14ac:dyDescent="0.2">
      <c r="A21" s="14" t="s">
        <v>15</v>
      </c>
      <c r="B21" s="15">
        <v>0</v>
      </c>
      <c r="C21" s="15">
        <v>0</v>
      </c>
      <c r="D21" s="45">
        <f t="shared" si="3"/>
        <v>0</v>
      </c>
      <c r="E21" s="15">
        <v>0</v>
      </c>
      <c r="F21" s="15">
        <v>0</v>
      </c>
      <c r="G21" s="15">
        <v>0</v>
      </c>
      <c r="H21" s="45">
        <f t="shared" si="4"/>
        <v>0</v>
      </c>
      <c r="I21" s="16">
        <v>0</v>
      </c>
    </row>
    <row r="22" spans="1:9" ht="12.75" customHeight="1" x14ac:dyDescent="0.2">
      <c r="A22" s="14" t="s">
        <v>16</v>
      </c>
      <c r="B22" s="17">
        <f t="shared" ref="B22:I22" si="5">SUM(B23,B24,B25)</f>
        <v>0</v>
      </c>
      <c r="C22" s="17">
        <f t="shared" si="5"/>
        <v>0</v>
      </c>
      <c r="D22" s="17">
        <f t="shared" si="5"/>
        <v>0</v>
      </c>
      <c r="E22" s="17">
        <f t="shared" si="5"/>
        <v>0</v>
      </c>
      <c r="F22" s="17">
        <f t="shared" si="5"/>
        <v>0</v>
      </c>
      <c r="G22" s="17">
        <f t="shared" si="5"/>
        <v>0</v>
      </c>
      <c r="H22" s="17">
        <f t="shared" si="5"/>
        <v>0</v>
      </c>
      <c r="I22" s="18">
        <f t="shared" si="5"/>
        <v>0</v>
      </c>
    </row>
    <row r="23" spans="1:9" ht="12.75" customHeight="1" x14ac:dyDescent="0.2">
      <c r="A23" s="22" t="s">
        <v>17</v>
      </c>
      <c r="B23" s="17" t="s">
        <v>7</v>
      </c>
      <c r="C23" s="17" t="s">
        <v>7</v>
      </c>
      <c r="D23" s="17" t="s">
        <v>7</v>
      </c>
      <c r="E23" s="17" t="s">
        <v>7</v>
      </c>
      <c r="F23" s="17" t="s">
        <v>7</v>
      </c>
      <c r="G23" s="17" t="s">
        <v>7</v>
      </c>
      <c r="H23" s="17" t="s">
        <v>7</v>
      </c>
      <c r="I23" s="18" t="s">
        <v>7</v>
      </c>
    </row>
    <row r="24" spans="1:9" ht="12.75" customHeight="1" x14ac:dyDescent="0.2">
      <c r="A24" s="22" t="s">
        <v>18</v>
      </c>
      <c r="B24" s="17" t="s">
        <v>7</v>
      </c>
      <c r="C24" s="17" t="s">
        <v>7</v>
      </c>
      <c r="D24" s="17" t="s">
        <v>7</v>
      </c>
      <c r="E24" s="17" t="s">
        <v>7</v>
      </c>
      <c r="F24" s="17" t="s">
        <v>7</v>
      </c>
      <c r="G24" s="17" t="s">
        <v>7</v>
      </c>
      <c r="H24" s="17" t="s">
        <v>7</v>
      </c>
      <c r="I24" s="18" t="s">
        <v>7</v>
      </c>
    </row>
    <row r="25" spans="1:9" ht="12.75" customHeight="1" x14ac:dyDescent="0.2">
      <c r="A25" s="22" t="s">
        <v>19</v>
      </c>
      <c r="B25" s="17" t="s">
        <v>7</v>
      </c>
      <c r="C25" s="17" t="s">
        <v>7</v>
      </c>
      <c r="D25" s="17" t="s">
        <v>7</v>
      </c>
      <c r="E25" s="17" t="s">
        <v>7</v>
      </c>
      <c r="F25" s="17" t="s">
        <v>7</v>
      </c>
      <c r="G25" s="17" t="s">
        <v>7</v>
      </c>
      <c r="H25" s="17" t="s">
        <v>7</v>
      </c>
      <c r="I25" s="18" t="s">
        <v>7</v>
      </c>
    </row>
    <row r="26" spans="1:9" ht="12.75" customHeight="1" x14ac:dyDescent="0.2">
      <c r="A26" s="34" t="s">
        <v>20</v>
      </c>
      <c r="B26" s="17" t="s">
        <v>7</v>
      </c>
      <c r="C26" s="17" t="s">
        <v>7</v>
      </c>
      <c r="D26" s="17" t="s">
        <v>7</v>
      </c>
      <c r="E26" s="17" t="s">
        <v>7</v>
      </c>
      <c r="F26" s="17" t="s">
        <v>7</v>
      </c>
      <c r="G26" s="17" t="s">
        <v>7</v>
      </c>
      <c r="H26" s="17" t="s">
        <v>7</v>
      </c>
      <c r="I26" s="18" t="s">
        <v>7</v>
      </c>
    </row>
    <row r="27" spans="1:9" ht="12.75" customHeight="1" x14ac:dyDescent="0.2">
      <c r="A27" s="34" t="s">
        <v>21</v>
      </c>
      <c r="B27" s="17" t="s">
        <v>7</v>
      </c>
      <c r="C27" s="17" t="s">
        <v>7</v>
      </c>
      <c r="D27" s="17" t="s">
        <v>7</v>
      </c>
      <c r="E27" s="17" t="s">
        <v>7</v>
      </c>
      <c r="F27" s="17" t="s">
        <v>7</v>
      </c>
      <c r="G27" s="17" t="s">
        <v>7</v>
      </c>
      <c r="H27" s="17" t="s">
        <v>7</v>
      </c>
      <c r="I27" s="18" t="s">
        <v>7</v>
      </c>
    </row>
    <row r="28" spans="1:9" ht="12.75" customHeight="1" x14ac:dyDescent="0.2">
      <c r="A28" s="13" t="s">
        <v>22</v>
      </c>
      <c r="B28" s="17">
        <f t="shared" ref="B28:I28" si="6">SUM(B29,B30,B31)</f>
        <v>5984.0999999999995</v>
      </c>
      <c r="C28" s="17">
        <f t="shared" si="6"/>
        <v>-21</v>
      </c>
      <c r="D28" s="17">
        <f t="shared" si="6"/>
        <v>0</v>
      </c>
      <c r="E28" s="17">
        <f t="shared" si="6"/>
        <v>5963.0999999999995</v>
      </c>
      <c r="F28" s="17">
        <f t="shared" si="6"/>
        <v>7014</v>
      </c>
      <c r="G28" s="17">
        <f t="shared" si="6"/>
        <v>191.4</v>
      </c>
      <c r="H28" s="17">
        <f t="shared" si="6"/>
        <v>-3.694822225952521E-13</v>
      </c>
      <c r="I28" s="18">
        <f t="shared" si="6"/>
        <v>7205.4</v>
      </c>
    </row>
    <row r="29" spans="1:9" ht="12.75" customHeight="1" x14ac:dyDescent="0.2">
      <c r="A29" s="14" t="s">
        <v>23</v>
      </c>
      <c r="B29" s="15">
        <v>0</v>
      </c>
      <c r="C29" s="15">
        <v>0</v>
      </c>
      <c r="D29" s="45">
        <f t="shared" ref="D29:D30" si="7">SUM(E29)-SUM(B29)-SUM(C29)</f>
        <v>0</v>
      </c>
      <c r="E29" s="15">
        <v>0</v>
      </c>
      <c r="F29" s="15">
        <v>0</v>
      </c>
      <c r="G29" s="15">
        <v>0</v>
      </c>
      <c r="H29" s="45">
        <f t="shared" ref="H29:H30" si="8">SUM(I29)-SUM(F29)-SUM(G29)</f>
        <v>0</v>
      </c>
      <c r="I29" s="16">
        <v>0</v>
      </c>
    </row>
    <row r="30" spans="1:9" ht="12.75" customHeight="1" x14ac:dyDescent="0.2">
      <c r="A30" s="14" t="s">
        <v>24</v>
      </c>
      <c r="B30" s="15">
        <v>5984.0999999999995</v>
      </c>
      <c r="C30" s="15">
        <v>-21</v>
      </c>
      <c r="D30" s="45">
        <f t="shared" si="7"/>
        <v>0</v>
      </c>
      <c r="E30" s="15">
        <v>5963.0999999999995</v>
      </c>
      <c r="F30" s="15">
        <v>7014</v>
      </c>
      <c r="G30" s="15">
        <v>191.4</v>
      </c>
      <c r="H30" s="45">
        <f t="shared" si="8"/>
        <v>-3.694822225952521E-13</v>
      </c>
      <c r="I30" s="16">
        <v>7205.4</v>
      </c>
    </row>
    <row r="31" spans="1:9" ht="12.75" customHeight="1" x14ac:dyDescent="0.2">
      <c r="A31" s="14" t="s">
        <v>25</v>
      </c>
      <c r="B31" s="17">
        <f t="shared" ref="B31:I31" si="9">SUM(B32,B33,B34)</f>
        <v>0</v>
      </c>
      <c r="C31" s="17">
        <f t="shared" si="9"/>
        <v>0</v>
      </c>
      <c r="D31" s="17">
        <f t="shared" si="9"/>
        <v>0</v>
      </c>
      <c r="E31" s="17">
        <f t="shared" si="9"/>
        <v>0</v>
      </c>
      <c r="F31" s="17">
        <f t="shared" si="9"/>
        <v>0</v>
      </c>
      <c r="G31" s="17">
        <f t="shared" si="9"/>
        <v>0</v>
      </c>
      <c r="H31" s="17">
        <f t="shared" si="9"/>
        <v>0</v>
      </c>
      <c r="I31" s="18">
        <f t="shared" si="9"/>
        <v>0</v>
      </c>
    </row>
    <row r="32" spans="1:9" ht="12.75" customHeight="1" x14ac:dyDescent="0.2">
      <c r="A32" s="22" t="s">
        <v>26</v>
      </c>
      <c r="B32" s="17" t="s">
        <v>7</v>
      </c>
      <c r="C32" s="17" t="s">
        <v>7</v>
      </c>
      <c r="D32" s="17" t="s">
        <v>7</v>
      </c>
      <c r="E32" s="17" t="s">
        <v>7</v>
      </c>
      <c r="F32" s="17" t="s">
        <v>7</v>
      </c>
      <c r="G32" s="17" t="s">
        <v>7</v>
      </c>
      <c r="H32" s="17" t="s">
        <v>7</v>
      </c>
      <c r="I32" s="18" t="s">
        <v>7</v>
      </c>
    </row>
    <row r="33" spans="1:9" ht="12.75" customHeight="1" x14ac:dyDescent="0.2">
      <c r="A33" s="22" t="s">
        <v>27</v>
      </c>
      <c r="B33" s="17" t="s">
        <v>7</v>
      </c>
      <c r="C33" s="17" t="s">
        <v>7</v>
      </c>
      <c r="D33" s="17" t="s">
        <v>7</v>
      </c>
      <c r="E33" s="17" t="s">
        <v>7</v>
      </c>
      <c r="F33" s="17" t="s">
        <v>7</v>
      </c>
      <c r="G33" s="17" t="s">
        <v>7</v>
      </c>
      <c r="H33" s="17" t="s">
        <v>7</v>
      </c>
      <c r="I33" s="18" t="s">
        <v>7</v>
      </c>
    </row>
    <row r="34" spans="1:9" ht="12.75" customHeight="1" x14ac:dyDescent="0.2">
      <c r="A34" s="22" t="s">
        <v>28</v>
      </c>
      <c r="B34" s="17" t="s">
        <v>7</v>
      </c>
      <c r="C34" s="17" t="s">
        <v>7</v>
      </c>
      <c r="D34" s="17" t="s">
        <v>7</v>
      </c>
      <c r="E34" s="17" t="s">
        <v>7</v>
      </c>
      <c r="F34" s="17" t="s">
        <v>7</v>
      </c>
      <c r="G34" s="17" t="s">
        <v>7</v>
      </c>
      <c r="H34" s="17" t="s">
        <v>7</v>
      </c>
      <c r="I34" s="18" t="s">
        <v>7</v>
      </c>
    </row>
    <row r="35" spans="1:9" ht="12.75" customHeight="1" x14ac:dyDescent="0.2">
      <c r="A35" s="34" t="s">
        <v>29</v>
      </c>
      <c r="B35" s="17">
        <f t="shared" ref="B35:I35" si="10">SUM(B36,B37,B38)</f>
        <v>0</v>
      </c>
      <c r="C35" s="17">
        <f t="shared" si="10"/>
        <v>0</v>
      </c>
      <c r="D35" s="17">
        <f t="shared" si="10"/>
        <v>0</v>
      </c>
      <c r="E35" s="17">
        <f t="shared" si="10"/>
        <v>0</v>
      </c>
      <c r="F35" s="17">
        <f t="shared" si="10"/>
        <v>0</v>
      </c>
      <c r="G35" s="17">
        <f t="shared" si="10"/>
        <v>0</v>
      </c>
      <c r="H35" s="17">
        <f t="shared" si="10"/>
        <v>0</v>
      </c>
      <c r="I35" s="18">
        <f t="shared" si="10"/>
        <v>0</v>
      </c>
    </row>
    <row r="36" spans="1:9" ht="12.75" customHeight="1" x14ac:dyDescent="0.2">
      <c r="A36" s="35" t="s">
        <v>30</v>
      </c>
      <c r="B36" s="17" t="s">
        <v>7</v>
      </c>
      <c r="C36" s="17" t="s">
        <v>7</v>
      </c>
      <c r="D36" s="17" t="s">
        <v>7</v>
      </c>
      <c r="E36" s="17" t="s">
        <v>7</v>
      </c>
      <c r="F36" s="17" t="s">
        <v>7</v>
      </c>
      <c r="G36" s="17" t="s">
        <v>7</v>
      </c>
      <c r="H36" s="17" t="s">
        <v>7</v>
      </c>
      <c r="I36" s="18" t="s">
        <v>7</v>
      </c>
    </row>
    <row r="37" spans="1:9" ht="12.75" customHeight="1" x14ac:dyDescent="0.2">
      <c r="A37" s="35" t="s">
        <v>31</v>
      </c>
      <c r="B37" s="17" t="s">
        <v>7</v>
      </c>
      <c r="C37" s="17" t="s">
        <v>7</v>
      </c>
      <c r="D37" s="17" t="s">
        <v>7</v>
      </c>
      <c r="E37" s="17" t="s">
        <v>7</v>
      </c>
      <c r="F37" s="17" t="s">
        <v>7</v>
      </c>
      <c r="G37" s="17" t="s">
        <v>7</v>
      </c>
      <c r="H37" s="17" t="s">
        <v>7</v>
      </c>
      <c r="I37" s="18" t="s">
        <v>7</v>
      </c>
    </row>
    <row r="38" spans="1:9" ht="12.75" customHeight="1" x14ac:dyDescent="0.2">
      <c r="A38" s="35" t="s">
        <v>32</v>
      </c>
      <c r="B38" s="17">
        <f t="shared" ref="B38:I38" si="11">SUM(B39,B40,B41)</f>
        <v>0</v>
      </c>
      <c r="C38" s="17">
        <f t="shared" si="11"/>
        <v>0</v>
      </c>
      <c r="D38" s="17">
        <f t="shared" si="11"/>
        <v>0</v>
      </c>
      <c r="E38" s="17">
        <f t="shared" si="11"/>
        <v>0</v>
      </c>
      <c r="F38" s="17">
        <f t="shared" si="11"/>
        <v>0</v>
      </c>
      <c r="G38" s="17">
        <f t="shared" si="11"/>
        <v>0</v>
      </c>
      <c r="H38" s="17">
        <f t="shared" si="11"/>
        <v>0</v>
      </c>
      <c r="I38" s="18">
        <f t="shared" si="11"/>
        <v>0</v>
      </c>
    </row>
    <row r="39" spans="1:9" ht="12.75" customHeight="1" x14ac:dyDescent="0.2">
      <c r="A39" s="22" t="s">
        <v>33</v>
      </c>
      <c r="B39" s="17" t="s">
        <v>7</v>
      </c>
      <c r="C39" s="17" t="s">
        <v>7</v>
      </c>
      <c r="D39" s="17" t="s">
        <v>7</v>
      </c>
      <c r="E39" s="17" t="s">
        <v>7</v>
      </c>
      <c r="F39" s="17" t="s">
        <v>7</v>
      </c>
      <c r="G39" s="17" t="s">
        <v>7</v>
      </c>
      <c r="H39" s="17" t="s">
        <v>7</v>
      </c>
      <c r="I39" s="18" t="s">
        <v>7</v>
      </c>
    </row>
    <row r="40" spans="1:9" ht="12.75" customHeight="1" x14ac:dyDescent="0.2">
      <c r="A40" s="22" t="s">
        <v>34</v>
      </c>
      <c r="B40" s="17" t="s">
        <v>7</v>
      </c>
      <c r="C40" s="17" t="s">
        <v>7</v>
      </c>
      <c r="D40" s="17" t="s">
        <v>7</v>
      </c>
      <c r="E40" s="17" t="s">
        <v>7</v>
      </c>
      <c r="F40" s="17" t="s">
        <v>7</v>
      </c>
      <c r="G40" s="17" t="s">
        <v>7</v>
      </c>
      <c r="H40" s="17" t="s">
        <v>7</v>
      </c>
      <c r="I40" s="18" t="s">
        <v>7</v>
      </c>
    </row>
    <row r="41" spans="1:9" ht="12.75" customHeight="1" x14ac:dyDescent="0.2">
      <c r="A41" s="22" t="s">
        <v>35</v>
      </c>
      <c r="B41" s="17" t="s">
        <v>7</v>
      </c>
      <c r="C41" s="17" t="s">
        <v>7</v>
      </c>
      <c r="D41" s="17" t="s">
        <v>7</v>
      </c>
      <c r="E41" s="17" t="s">
        <v>7</v>
      </c>
      <c r="F41" s="17" t="s">
        <v>7</v>
      </c>
      <c r="G41" s="17" t="s">
        <v>7</v>
      </c>
      <c r="H41" s="17" t="s">
        <v>7</v>
      </c>
      <c r="I41" s="18" t="s">
        <v>7</v>
      </c>
    </row>
    <row r="42" spans="1:9" ht="12.75" customHeight="1" x14ac:dyDescent="0.2">
      <c r="A42" s="12" t="s">
        <v>36</v>
      </c>
      <c r="B42" s="43">
        <f>SUM(B43,B56)</f>
        <v>12715.5</v>
      </c>
      <c r="C42" s="43">
        <f t="shared" ref="C42:D42" si="12">SUM(C43,C56)</f>
        <v>207.2</v>
      </c>
      <c r="D42" s="43">
        <f t="shared" si="12"/>
        <v>5.1999999999999487</v>
      </c>
      <c r="E42" s="43">
        <f>SUM(E43,E56)</f>
        <v>12927.900000000001</v>
      </c>
      <c r="F42" s="43">
        <f>SUM(F43,F56)</f>
        <v>13865.7</v>
      </c>
      <c r="G42" s="43">
        <f t="shared" ref="G42:H42" si="13">SUM(G43,G56)</f>
        <v>316.60000000000002</v>
      </c>
      <c r="H42" s="43">
        <f t="shared" si="13"/>
        <v>43.199999999999065</v>
      </c>
      <c r="I42" s="44">
        <f>SUM(I43,I56)</f>
        <v>14225.499999999998</v>
      </c>
    </row>
    <row r="43" spans="1:9" ht="12.75" customHeight="1" x14ac:dyDescent="0.2">
      <c r="A43" s="13" t="s">
        <v>37</v>
      </c>
      <c r="B43" s="15">
        <f t="shared" ref="B43:I43" si="14">SUM(B44,B46,B47,B48)</f>
        <v>908.40000000000055</v>
      </c>
      <c r="C43" s="15">
        <f t="shared" si="14"/>
        <v>0.70000000000000018</v>
      </c>
      <c r="D43" s="15">
        <f t="shared" si="14"/>
        <v>-2.9143354396410359E-14</v>
      </c>
      <c r="E43" s="15">
        <f t="shared" si="14"/>
        <v>909.10000000000048</v>
      </c>
      <c r="F43" s="15">
        <f t="shared" si="14"/>
        <v>916.40000000000055</v>
      </c>
      <c r="G43" s="15">
        <f t="shared" si="14"/>
        <v>4.5999999999999996</v>
      </c>
      <c r="H43" s="15">
        <f t="shared" si="14"/>
        <v>4.7795101210112989E-14</v>
      </c>
      <c r="I43" s="16">
        <f t="shared" si="14"/>
        <v>921.00000000000045</v>
      </c>
    </row>
    <row r="44" spans="1:9" ht="12.75" customHeight="1" x14ac:dyDescent="0.2">
      <c r="A44" s="19" t="s">
        <v>38</v>
      </c>
      <c r="B44" s="17" t="s">
        <v>7</v>
      </c>
      <c r="C44" s="17" t="s">
        <v>7</v>
      </c>
      <c r="D44" s="17" t="s">
        <v>7</v>
      </c>
      <c r="E44" s="17" t="s">
        <v>7</v>
      </c>
      <c r="F44" s="17" t="s">
        <v>7</v>
      </c>
      <c r="G44" s="17" t="s">
        <v>7</v>
      </c>
      <c r="H44" s="17" t="s">
        <v>7</v>
      </c>
      <c r="I44" s="18" t="s">
        <v>7</v>
      </c>
    </row>
    <row r="45" spans="1:9" ht="12.75" customHeight="1" x14ac:dyDescent="0.2">
      <c r="A45" s="19" t="s">
        <v>39</v>
      </c>
      <c r="B45" s="17" t="s">
        <v>7</v>
      </c>
      <c r="C45" s="17" t="s">
        <v>7</v>
      </c>
      <c r="D45" s="17" t="s">
        <v>7</v>
      </c>
      <c r="E45" s="17" t="s">
        <v>7</v>
      </c>
      <c r="F45" s="17" t="s">
        <v>7</v>
      </c>
      <c r="G45" s="17" t="s">
        <v>7</v>
      </c>
      <c r="H45" s="17" t="s">
        <v>7</v>
      </c>
      <c r="I45" s="18" t="s">
        <v>7</v>
      </c>
    </row>
    <row r="46" spans="1:9" ht="12.75" customHeight="1" x14ac:dyDescent="0.2">
      <c r="A46" s="19" t="s">
        <v>40</v>
      </c>
      <c r="B46" s="15">
        <v>0</v>
      </c>
      <c r="C46" s="15">
        <v>0</v>
      </c>
      <c r="D46" s="45">
        <f t="shared" ref="D46:D47" si="15">SUM(E46)-SUM(B46)-SUM(C46)</f>
        <v>0</v>
      </c>
      <c r="E46" s="15">
        <v>0</v>
      </c>
      <c r="F46" s="15">
        <v>0</v>
      </c>
      <c r="G46" s="15">
        <v>0</v>
      </c>
      <c r="H46" s="45">
        <f t="shared" ref="H46:H47" si="16">SUM(I46)-SUM(F46)-SUM(G46)</f>
        <v>0</v>
      </c>
      <c r="I46" s="16">
        <v>0</v>
      </c>
    </row>
    <row r="47" spans="1:9" ht="12.75" customHeight="1" x14ac:dyDescent="0.2">
      <c r="A47" s="19" t="s">
        <v>41</v>
      </c>
      <c r="B47" s="15">
        <v>66.899999999999991</v>
      </c>
      <c r="C47" s="15">
        <v>-1.4</v>
      </c>
      <c r="D47" s="45">
        <f t="shared" si="15"/>
        <v>-5.773159728050814E-15</v>
      </c>
      <c r="E47" s="15">
        <v>65.499999999999986</v>
      </c>
      <c r="F47" s="15">
        <v>60.599999999999987</v>
      </c>
      <c r="G47" s="15">
        <v>3.8</v>
      </c>
      <c r="H47" s="45">
        <f t="shared" si="16"/>
        <v>4.4408920985006262E-15</v>
      </c>
      <c r="I47" s="16">
        <v>64.399999999999991</v>
      </c>
    </row>
    <row r="48" spans="1:9" ht="12.75" customHeight="1" x14ac:dyDescent="0.2">
      <c r="A48" s="19" t="s">
        <v>42</v>
      </c>
      <c r="B48" s="15">
        <f t="shared" ref="B48:I48" si="17">SUM(B49,B50)</f>
        <v>841.50000000000057</v>
      </c>
      <c r="C48" s="15">
        <f t="shared" si="17"/>
        <v>2.1</v>
      </c>
      <c r="D48" s="15">
        <f t="shared" si="17"/>
        <v>-2.3370194668359545E-14</v>
      </c>
      <c r="E48" s="15">
        <f t="shared" si="17"/>
        <v>843.60000000000048</v>
      </c>
      <c r="F48" s="15">
        <f t="shared" si="17"/>
        <v>855.80000000000052</v>
      </c>
      <c r="G48" s="15">
        <f t="shared" si="17"/>
        <v>0.8</v>
      </c>
      <c r="H48" s="15">
        <f t="shared" si="17"/>
        <v>4.3354209111612363E-14</v>
      </c>
      <c r="I48" s="16">
        <f t="shared" si="17"/>
        <v>856.60000000000048</v>
      </c>
    </row>
    <row r="49" spans="1:9" ht="12.75" customHeight="1" x14ac:dyDescent="0.2">
      <c r="A49" s="20" t="s">
        <v>43</v>
      </c>
      <c r="B49" s="15">
        <v>824.40000000000055</v>
      </c>
      <c r="C49" s="15">
        <v>1.9</v>
      </c>
      <c r="D49" s="45">
        <f t="shared" ref="D49:D50" si="18">SUM(E49)-SUM(B49)-SUM(C49)</f>
        <v>-2.2648549702353193E-14</v>
      </c>
      <c r="E49" s="15">
        <v>826.30000000000052</v>
      </c>
      <c r="F49" s="15">
        <v>837.60000000000048</v>
      </c>
      <c r="G49" s="15">
        <v>0.2</v>
      </c>
      <c r="H49" s="45">
        <f t="shared" ref="H49:H50" si="19">SUM(I49)-SUM(F49)-SUM(G49)</f>
        <v>4.546363285840016E-14</v>
      </c>
      <c r="I49" s="16">
        <v>837.80000000000052</v>
      </c>
    </row>
    <row r="50" spans="1:9" ht="12.75" customHeight="1" x14ac:dyDescent="0.2">
      <c r="A50" s="20" t="s">
        <v>44</v>
      </c>
      <c r="B50" s="15">
        <v>17.100000000000009</v>
      </c>
      <c r="C50" s="15">
        <v>0.2</v>
      </c>
      <c r="D50" s="45">
        <f t="shared" si="18"/>
        <v>-7.2164496600635175E-16</v>
      </c>
      <c r="E50" s="15">
        <v>17.300000000000008</v>
      </c>
      <c r="F50" s="15">
        <v>18.20000000000001</v>
      </c>
      <c r="G50" s="15">
        <v>0.6</v>
      </c>
      <c r="H50" s="45">
        <f t="shared" si="19"/>
        <v>-2.1094237467877974E-15</v>
      </c>
      <c r="I50" s="16">
        <v>18.800000000000008</v>
      </c>
    </row>
    <row r="51" spans="1:9" ht="26.1" customHeight="1" x14ac:dyDescent="0.2">
      <c r="A51" s="47" t="s">
        <v>345</v>
      </c>
      <c r="B51" s="45">
        <f t="shared" ref="B51:I51" si="20">SUM(B52,B53)</f>
        <v>0</v>
      </c>
      <c r="C51" s="45">
        <f t="shared" si="20"/>
        <v>0</v>
      </c>
      <c r="D51" s="45">
        <f t="shared" si="20"/>
        <v>0</v>
      </c>
      <c r="E51" s="45">
        <f t="shared" si="20"/>
        <v>0</v>
      </c>
      <c r="F51" s="45">
        <f t="shared" si="20"/>
        <v>0</v>
      </c>
      <c r="G51" s="45">
        <f t="shared" si="20"/>
        <v>0</v>
      </c>
      <c r="H51" s="45">
        <f t="shared" si="20"/>
        <v>0</v>
      </c>
      <c r="I51" s="46">
        <f t="shared" si="20"/>
        <v>0</v>
      </c>
    </row>
    <row r="52" spans="1:9" ht="12.75" customHeight="1" x14ac:dyDescent="0.2">
      <c r="A52" s="36" t="s">
        <v>45</v>
      </c>
      <c r="B52" s="17" t="s">
        <v>7</v>
      </c>
      <c r="C52" s="17" t="s">
        <v>7</v>
      </c>
      <c r="D52" s="17" t="s">
        <v>7</v>
      </c>
      <c r="E52" s="17" t="s">
        <v>7</v>
      </c>
      <c r="F52" s="17" t="s">
        <v>7</v>
      </c>
      <c r="G52" s="17" t="s">
        <v>7</v>
      </c>
      <c r="H52" s="17" t="s">
        <v>7</v>
      </c>
      <c r="I52" s="18" t="s">
        <v>7</v>
      </c>
    </row>
    <row r="53" spans="1:9" ht="12.75" customHeight="1" x14ac:dyDescent="0.2">
      <c r="A53" s="36" t="s">
        <v>46</v>
      </c>
      <c r="B53" s="17" t="s">
        <v>7</v>
      </c>
      <c r="C53" s="17" t="s">
        <v>7</v>
      </c>
      <c r="D53" s="17" t="s">
        <v>7</v>
      </c>
      <c r="E53" s="17" t="s">
        <v>7</v>
      </c>
      <c r="F53" s="17" t="s">
        <v>7</v>
      </c>
      <c r="G53" s="17" t="s">
        <v>7</v>
      </c>
      <c r="H53" s="17" t="s">
        <v>7</v>
      </c>
      <c r="I53" s="18" t="s">
        <v>7</v>
      </c>
    </row>
    <row r="54" spans="1:9" ht="12.75" customHeight="1" x14ac:dyDescent="0.2">
      <c r="A54" s="37" t="s">
        <v>47</v>
      </c>
      <c r="B54" s="45">
        <f>SUM(B55)</f>
        <v>0</v>
      </c>
      <c r="C54" s="45">
        <f t="shared" ref="C54:H54" si="21">SUM(C55)</f>
        <v>0</v>
      </c>
      <c r="D54" s="45">
        <f t="shared" si="21"/>
        <v>0</v>
      </c>
      <c r="E54" s="45">
        <f>SUM(E55)</f>
        <v>0</v>
      </c>
      <c r="F54" s="45">
        <f>SUM(F55)</f>
        <v>0</v>
      </c>
      <c r="G54" s="45">
        <f t="shared" si="21"/>
        <v>0</v>
      </c>
      <c r="H54" s="45">
        <f t="shared" si="21"/>
        <v>0</v>
      </c>
      <c r="I54" s="46">
        <f>SUM(I55)</f>
        <v>0</v>
      </c>
    </row>
    <row r="55" spans="1:9" ht="26.1" customHeight="1" x14ac:dyDescent="0.2">
      <c r="A55" s="47" t="s">
        <v>340</v>
      </c>
      <c r="B55" s="17" t="s">
        <v>7</v>
      </c>
      <c r="C55" s="17" t="s">
        <v>7</v>
      </c>
      <c r="D55" s="17" t="s">
        <v>7</v>
      </c>
      <c r="E55" s="17" t="s">
        <v>7</v>
      </c>
      <c r="F55" s="17" t="s">
        <v>7</v>
      </c>
      <c r="G55" s="17" t="s">
        <v>7</v>
      </c>
      <c r="H55" s="17" t="s">
        <v>7</v>
      </c>
      <c r="I55" s="18" t="s">
        <v>7</v>
      </c>
    </row>
    <row r="56" spans="1:9" ht="12.75" customHeight="1" x14ac:dyDescent="0.2">
      <c r="A56" s="13" t="s">
        <v>48</v>
      </c>
      <c r="B56" s="15">
        <f t="shared" ref="B56:I56" si="22">SUM(B60,B63,B66,B69)</f>
        <v>11807.1</v>
      </c>
      <c r="C56" s="15">
        <f t="shared" si="22"/>
        <v>206.5</v>
      </c>
      <c r="D56" s="15">
        <f t="shared" si="22"/>
        <v>5.199999999999978</v>
      </c>
      <c r="E56" s="15">
        <f t="shared" si="22"/>
        <v>12018.800000000001</v>
      </c>
      <c r="F56" s="15">
        <f t="shared" si="22"/>
        <v>12949.300000000001</v>
      </c>
      <c r="G56" s="15">
        <f t="shared" si="22"/>
        <v>312</v>
      </c>
      <c r="H56" s="15">
        <f t="shared" si="22"/>
        <v>43.199999999999015</v>
      </c>
      <c r="I56" s="16">
        <f t="shared" si="22"/>
        <v>13304.499999999998</v>
      </c>
    </row>
    <row r="57" spans="1:9" ht="12.75" customHeight="1" x14ac:dyDescent="0.2">
      <c r="A57" s="19" t="s">
        <v>49</v>
      </c>
      <c r="B57" s="45">
        <f t="shared" ref="B57:I57" si="23">SUM(B58,B59)</f>
        <v>0</v>
      </c>
      <c r="C57" s="45">
        <f t="shared" si="23"/>
        <v>0</v>
      </c>
      <c r="D57" s="45">
        <f t="shared" si="23"/>
        <v>0</v>
      </c>
      <c r="E57" s="45">
        <f t="shared" si="23"/>
        <v>0</v>
      </c>
      <c r="F57" s="45">
        <f t="shared" si="23"/>
        <v>0</v>
      </c>
      <c r="G57" s="45">
        <f t="shared" si="23"/>
        <v>0</v>
      </c>
      <c r="H57" s="45">
        <f t="shared" si="23"/>
        <v>0</v>
      </c>
      <c r="I57" s="46">
        <f t="shared" si="23"/>
        <v>0</v>
      </c>
    </row>
    <row r="58" spans="1:9" ht="12.75" customHeight="1" x14ac:dyDescent="0.2">
      <c r="A58" s="20" t="s">
        <v>50</v>
      </c>
      <c r="B58" s="17" t="s">
        <v>7</v>
      </c>
      <c r="C58" s="17" t="s">
        <v>7</v>
      </c>
      <c r="D58" s="17" t="s">
        <v>7</v>
      </c>
      <c r="E58" s="17" t="s">
        <v>7</v>
      </c>
      <c r="F58" s="17" t="s">
        <v>7</v>
      </c>
      <c r="G58" s="17" t="s">
        <v>7</v>
      </c>
      <c r="H58" s="17" t="s">
        <v>7</v>
      </c>
      <c r="I58" s="18" t="s">
        <v>7</v>
      </c>
    </row>
    <row r="59" spans="1:9" ht="12.75" customHeight="1" x14ac:dyDescent="0.2">
      <c r="A59" s="20" t="s">
        <v>51</v>
      </c>
      <c r="B59" s="17" t="s">
        <v>7</v>
      </c>
      <c r="C59" s="17" t="s">
        <v>7</v>
      </c>
      <c r="D59" s="17" t="s">
        <v>7</v>
      </c>
      <c r="E59" s="17" t="s">
        <v>7</v>
      </c>
      <c r="F59" s="17" t="s">
        <v>7</v>
      </c>
      <c r="G59" s="17" t="s">
        <v>7</v>
      </c>
      <c r="H59" s="17" t="s">
        <v>7</v>
      </c>
      <c r="I59" s="18" t="s">
        <v>7</v>
      </c>
    </row>
    <row r="60" spans="1:9" ht="12.75" customHeight="1" x14ac:dyDescent="0.2">
      <c r="A60" s="19" t="s">
        <v>52</v>
      </c>
      <c r="B60" s="45">
        <f t="shared" ref="B60:I60" si="24">SUM(B61,B62)</f>
        <v>0</v>
      </c>
      <c r="C60" s="45">
        <f t="shared" si="24"/>
        <v>0</v>
      </c>
      <c r="D60" s="45">
        <f t="shared" si="24"/>
        <v>0</v>
      </c>
      <c r="E60" s="45">
        <f t="shared" si="24"/>
        <v>0</v>
      </c>
      <c r="F60" s="45">
        <f t="shared" si="24"/>
        <v>0</v>
      </c>
      <c r="G60" s="45">
        <f t="shared" si="24"/>
        <v>0</v>
      </c>
      <c r="H60" s="45">
        <f t="shared" si="24"/>
        <v>0</v>
      </c>
      <c r="I60" s="46">
        <f t="shared" si="24"/>
        <v>0</v>
      </c>
    </row>
    <row r="61" spans="1:9" ht="12.75" customHeight="1" x14ac:dyDescent="0.2">
      <c r="A61" s="20" t="s">
        <v>53</v>
      </c>
      <c r="B61" s="15">
        <v>0</v>
      </c>
      <c r="C61" s="15">
        <v>0</v>
      </c>
      <c r="D61" s="45">
        <f t="shared" ref="D61:D62" si="25">SUM(E61)-SUM(B61)-SUM(C61)</f>
        <v>0</v>
      </c>
      <c r="E61" s="15">
        <v>0</v>
      </c>
      <c r="F61" s="15">
        <v>0</v>
      </c>
      <c r="G61" s="15">
        <v>0</v>
      </c>
      <c r="H61" s="45">
        <f t="shared" ref="H61:H62" si="26">SUM(I61)-SUM(F61)-SUM(G61)</f>
        <v>0</v>
      </c>
      <c r="I61" s="16">
        <v>0</v>
      </c>
    </row>
    <row r="62" spans="1:9" ht="12.75" customHeight="1" x14ac:dyDescent="0.2">
      <c r="A62" s="20" t="s">
        <v>54</v>
      </c>
      <c r="B62" s="15">
        <v>0</v>
      </c>
      <c r="C62" s="15">
        <v>0</v>
      </c>
      <c r="D62" s="45">
        <f t="shared" si="25"/>
        <v>0</v>
      </c>
      <c r="E62" s="15">
        <v>0</v>
      </c>
      <c r="F62" s="15">
        <v>0</v>
      </c>
      <c r="G62" s="15">
        <v>0</v>
      </c>
      <c r="H62" s="45">
        <f t="shared" si="26"/>
        <v>0</v>
      </c>
      <c r="I62" s="16">
        <v>0</v>
      </c>
    </row>
    <row r="63" spans="1:9" ht="12.75" customHeight="1" x14ac:dyDescent="0.2">
      <c r="A63" s="19" t="s">
        <v>55</v>
      </c>
      <c r="B63" s="45">
        <f t="shared" ref="B63:I63" si="27">SUM(B64,B65)</f>
        <v>7771.3</v>
      </c>
      <c r="C63" s="45">
        <f t="shared" si="27"/>
        <v>-239.50000000000003</v>
      </c>
      <c r="D63" s="45">
        <f t="shared" si="27"/>
        <v>0.10000000000002274</v>
      </c>
      <c r="E63" s="45">
        <f t="shared" si="27"/>
        <v>7531.9000000000005</v>
      </c>
      <c r="F63" s="45">
        <f t="shared" si="27"/>
        <v>7944.4000000000015</v>
      </c>
      <c r="G63" s="45">
        <f t="shared" si="27"/>
        <v>141.30000000000001</v>
      </c>
      <c r="H63" s="45">
        <f t="shared" si="27"/>
        <v>-0.10000000000093223</v>
      </c>
      <c r="I63" s="46">
        <f t="shared" si="27"/>
        <v>8085.6</v>
      </c>
    </row>
    <row r="64" spans="1:9" ht="12.75" customHeight="1" x14ac:dyDescent="0.2">
      <c r="A64" s="20" t="s">
        <v>56</v>
      </c>
      <c r="B64" s="15">
        <v>173.89999999999998</v>
      </c>
      <c r="C64" s="15">
        <v>37.099999999999994</v>
      </c>
      <c r="D64" s="45">
        <f t="shared" ref="D64:D65" si="28">SUM(E64)-SUM(B64)-SUM(C64)</f>
        <v>0</v>
      </c>
      <c r="E64" s="15">
        <v>211</v>
      </c>
      <c r="F64" s="15">
        <v>174.3</v>
      </c>
      <c r="G64" s="15">
        <v>336.8</v>
      </c>
      <c r="H64" s="45">
        <f t="shared" ref="H64:H65" si="29">SUM(I64)-SUM(F64)-SUM(G64)</f>
        <v>-0.10000000000002274</v>
      </c>
      <c r="I64" s="16">
        <v>511</v>
      </c>
    </row>
    <row r="65" spans="1:9" ht="12.75" customHeight="1" x14ac:dyDescent="0.2">
      <c r="A65" s="20" t="s">
        <v>57</v>
      </c>
      <c r="B65" s="15">
        <v>7597.4000000000005</v>
      </c>
      <c r="C65" s="15">
        <v>-276.60000000000002</v>
      </c>
      <c r="D65" s="45">
        <f t="shared" si="28"/>
        <v>0.10000000000002274</v>
      </c>
      <c r="E65" s="15">
        <v>7320.9000000000005</v>
      </c>
      <c r="F65" s="15">
        <v>7770.1000000000013</v>
      </c>
      <c r="G65" s="15">
        <v>-195.5</v>
      </c>
      <c r="H65" s="45">
        <f t="shared" si="29"/>
        <v>-9.0949470177292824E-13</v>
      </c>
      <c r="I65" s="16">
        <v>7574.6</v>
      </c>
    </row>
    <row r="66" spans="1:9" ht="12.75" customHeight="1" x14ac:dyDescent="0.2">
      <c r="A66" s="19" t="s">
        <v>58</v>
      </c>
      <c r="B66" s="45">
        <f t="shared" ref="B66:I66" si="30">SUM(B67,B68)</f>
        <v>1270.7999999999995</v>
      </c>
      <c r="C66" s="45">
        <f t="shared" si="30"/>
        <v>-30.8</v>
      </c>
      <c r="D66" s="45">
        <f t="shared" si="30"/>
        <v>5.0999999999999552</v>
      </c>
      <c r="E66" s="45">
        <f t="shared" si="30"/>
        <v>1245.0999999999995</v>
      </c>
      <c r="F66" s="45">
        <f t="shared" si="30"/>
        <v>1150.7999999999993</v>
      </c>
      <c r="G66" s="45">
        <f t="shared" si="30"/>
        <v>29.5</v>
      </c>
      <c r="H66" s="45">
        <f t="shared" si="30"/>
        <v>43.299999999999955</v>
      </c>
      <c r="I66" s="46">
        <f t="shared" si="30"/>
        <v>1223.5999999999992</v>
      </c>
    </row>
    <row r="67" spans="1:9" ht="12.75" customHeight="1" x14ac:dyDescent="0.2">
      <c r="A67" s="20" t="s">
        <v>59</v>
      </c>
      <c r="B67" s="15">
        <v>0</v>
      </c>
      <c r="C67" s="15">
        <v>0</v>
      </c>
      <c r="D67" s="45">
        <f t="shared" ref="D67:D68" si="31">SUM(E67)-SUM(B67)-SUM(C67)</f>
        <v>0</v>
      </c>
      <c r="E67" s="15">
        <v>0</v>
      </c>
      <c r="F67" s="15">
        <v>0</v>
      </c>
      <c r="G67" s="15">
        <v>0</v>
      </c>
      <c r="H67" s="45">
        <f t="shared" ref="H67:H68" si="32">SUM(I67)-SUM(F67)-SUM(G67)</f>
        <v>0</v>
      </c>
      <c r="I67" s="16">
        <v>0</v>
      </c>
    </row>
    <row r="68" spans="1:9" ht="12.75" customHeight="1" x14ac:dyDescent="0.2">
      <c r="A68" s="20" t="s">
        <v>60</v>
      </c>
      <c r="B68" s="15">
        <v>1270.7999999999995</v>
      </c>
      <c r="C68" s="15">
        <v>-30.8</v>
      </c>
      <c r="D68" s="45">
        <f t="shared" si="31"/>
        <v>5.0999999999999552</v>
      </c>
      <c r="E68" s="15">
        <v>1245.0999999999995</v>
      </c>
      <c r="F68" s="15">
        <v>1150.7999999999993</v>
      </c>
      <c r="G68" s="15">
        <v>29.5</v>
      </c>
      <c r="H68" s="45">
        <f t="shared" si="32"/>
        <v>43.299999999999955</v>
      </c>
      <c r="I68" s="16">
        <v>1223.5999999999992</v>
      </c>
    </row>
    <row r="69" spans="1:9" ht="12.75" customHeight="1" x14ac:dyDescent="0.2">
      <c r="A69" s="19" t="s">
        <v>61</v>
      </c>
      <c r="B69" s="45">
        <f t="shared" ref="B69:I69" si="33">SUM(B70,B71)</f>
        <v>2765.0000000000005</v>
      </c>
      <c r="C69" s="45">
        <f t="shared" si="33"/>
        <v>476.8</v>
      </c>
      <c r="D69" s="45">
        <f t="shared" si="33"/>
        <v>0</v>
      </c>
      <c r="E69" s="45">
        <f t="shared" si="33"/>
        <v>3241.8000000000006</v>
      </c>
      <c r="F69" s="45">
        <f t="shared" si="33"/>
        <v>3854.1</v>
      </c>
      <c r="G69" s="45">
        <f t="shared" si="33"/>
        <v>141.19999999999999</v>
      </c>
      <c r="H69" s="45">
        <f t="shared" si="33"/>
        <v>-5.6621374255882984E-15</v>
      </c>
      <c r="I69" s="46">
        <f t="shared" si="33"/>
        <v>3995.2999999999997</v>
      </c>
    </row>
    <row r="70" spans="1:9" ht="12.75" customHeight="1" x14ac:dyDescent="0.2">
      <c r="A70" s="21" t="s">
        <v>62</v>
      </c>
      <c r="B70" s="45">
        <f t="shared" ref="B70:I71" si="34">SUM(B73,B76)</f>
        <v>172.09999999999988</v>
      </c>
      <c r="C70" s="45">
        <f t="shared" si="34"/>
        <v>1</v>
      </c>
      <c r="D70" s="45">
        <f t="shared" si="34"/>
        <v>0</v>
      </c>
      <c r="E70" s="45">
        <f t="shared" si="34"/>
        <v>173.09999999999988</v>
      </c>
      <c r="F70" s="45">
        <f t="shared" si="34"/>
        <v>181.7999999999999</v>
      </c>
      <c r="G70" s="45">
        <f t="shared" si="34"/>
        <v>-0.9</v>
      </c>
      <c r="H70" s="45">
        <f t="shared" si="34"/>
        <v>-5.6621374255882984E-15</v>
      </c>
      <c r="I70" s="46">
        <f t="shared" si="34"/>
        <v>180.89999999999989</v>
      </c>
    </row>
    <row r="71" spans="1:9" ht="12.75" customHeight="1" x14ac:dyDescent="0.2">
      <c r="A71" s="21" t="s">
        <v>63</v>
      </c>
      <c r="B71" s="45">
        <f t="shared" si="34"/>
        <v>2592.9000000000005</v>
      </c>
      <c r="C71" s="45">
        <f t="shared" si="34"/>
        <v>475.8</v>
      </c>
      <c r="D71" s="45">
        <f t="shared" si="34"/>
        <v>0</v>
      </c>
      <c r="E71" s="45">
        <f t="shared" si="34"/>
        <v>3068.7000000000007</v>
      </c>
      <c r="F71" s="45">
        <f t="shared" si="34"/>
        <v>3672.3</v>
      </c>
      <c r="G71" s="45">
        <f t="shared" si="34"/>
        <v>142.1</v>
      </c>
      <c r="H71" s="45">
        <f t="shared" si="34"/>
        <v>0</v>
      </c>
      <c r="I71" s="46">
        <f t="shared" si="34"/>
        <v>3814.3999999999996</v>
      </c>
    </row>
    <row r="72" spans="1:9" ht="12.75" customHeight="1" x14ac:dyDescent="0.2">
      <c r="A72" s="22" t="s">
        <v>64</v>
      </c>
      <c r="B72" s="45">
        <f t="shared" ref="B72:I72" si="35">SUM(B73,B74)</f>
        <v>1675.3000000000002</v>
      </c>
      <c r="C72" s="45">
        <f t="shared" si="35"/>
        <v>84.7</v>
      </c>
      <c r="D72" s="45">
        <f t="shared" si="35"/>
        <v>0</v>
      </c>
      <c r="E72" s="45">
        <f t="shared" si="35"/>
        <v>1760.0000000000002</v>
      </c>
      <c r="F72" s="45">
        <f t="shared" si="35"/>
        <v>1711.6000000000004</v>
      </c>
      <c r="G72" s="45">
        <f t="shared" si="35"/>
        <v>-70.300000000000011</v>
      </c>
      <c r="H72" s="45">
        <f t="shared" si="35"/>
        <v>-5.6621374255882984E-15</v>
      </c>
      <c r="I72" s="46">
        <f t="shared" si="35"/>
        <v>1641.3000000000002</v>
      </c>
    </row>
    <row r="73" spans="1:9" ht="12.75" customHeight="1" x14ac:dyDescent="0.2">
      <c r="A73" s="23" t="s">
        <v>65</v>
      </c>
      <c r="B73" s="15">
        <v>172.09999999999988</v>
      </c>
      <c r="C73" s="15">
        <v>1</v>
      </c>
      <c r="D73" s="45">
        <f t="shared" ref="D73:D74" si="36">SUM(E73)-SUM(B73)-SUM(C73)</f>
        <v>0</v>
      </c>
      <c r="E73" s="15">
        <v>173.09999999999988</v>
      </c>
      <c r="F73" s="15">
        <v>181.7999999999999</v>
      </c>
      <c r="G73" s="15">
        <v>-0.9</v>
      </c>
      <c r="H73" s="45">
        <f t="shared" ref="H73:H74" si="37">SUM(I73)-SUM(F73)-SUM(G73)</f>
        <v>-5.6621374255882984E-15</v>
      </c>
      <c r="I73" s="16">
        <v>180.89999999999989</v>
      </c>
    </row>
    <row r="74" spans="1:9" ht="12.75" customHeight="1" x14ac:dyDescent="0.2">
      <c r="A74" s="23" t="s">
        <v>66</v>
      </c>
      <c r="B74" s="15">
        <v>1503.2000000000003</v>
      </c>
      <c r="C74" s="15">
        <v>83.7</v>
      </c>
      <c r="D74" s="45">
        <f t="shared" si="36"/>
        <v>0</v>
      </c>
      <c r="E74" s="15">
        <v>1586.9000000000003</v>
      </c>
      <c r="F74" s="15">
        <v>1529.8000000000004</v>
      </c>
      <c r="G74" s="15">
        <v>-69.400000000000006</v>
      </c>
      <c r="H74" s="45">
        <f t="shared" si="37"/>
        <v>0</v>
      </c>
      <c r="I74" s="16">
        <v>1460.4000000000003</v>
      </c>
    </row>
    <row r="75" spans="1:9" ht="12.75" customHeight="1" x14ac:dyDescent="0.2">
      <c r="A75" s="22" t="s">
        <v>67</v>
      </c>
      <c r="B75" s="45">
        <f t="shared" ref="B75:I75" si="38">SUM(B76,B77)</f>
        <v>1089.7</v>
      </c>
      <c r="C75" s="45">
        <f t="shared" si="38"/>
        <v>392.1</v>
      </c>
      <c r="D75" s="45">
        <f t="shared" si="38"/>
        <v>0</v>
      </c>
      <c r="E75" s="45">
        <f t="shared" si="38"/>
        <v>1481.8000000000002</v>
      </c>
      <c r="F75" s="45">
        <f t="shared" si="38"/>
        <v>2142.4999999999995</v>
      </c>
      <c r="G75" s="45">
        <f t="shared" si="38"/>
        <v>211.5</v>
      </c>
      <c r="H75" s="45">
        <f t="shared" si="38"/>
        <v>0</v>
      </c>
      <c r="I75" s="46">
        <f t="shared" si="38"/>
        <v>2353.9999999999995</v>
      </c>
    </row>
    <row r="76" spans="1:9" ht="12.75" customHeight="1" x14ac:dyDescent="0.2">
      <c r="A76" s="23" t="s">
        <v>68</v>
      </c>
      <c r="B76" s="17" t="s">
        <v>7</v>
      </c>
      <c r="C76" s="17" t="s">
        <v>7</v>
      </c>
      <c r="D76" s="17" t="s">
        <v>7</v>
      </c>
      <c r="E76" s="17" t="s">
        <v>7</v>
      </c>
      <c r="F76" s="17" t="s">
        <v>7</v>
      </c>
      <c r="G76" s="17" t="s">
        <v>7</v>
      </c>
      <c r="H76" s="17" t="s">
        <v>7</v>
      </c>
      <c r="I76" s="18" t="s">
        <v>7</v>
      </c>
    </row>
    <row r="77" spans="1:9" ht="12.75" customHeight="1" x14ac:dyDescent="0.2">
      <c r="A77" s="23" t="s">
        <v>69</v>
      </c>
      <c r="B77" s="15">
        <v>1089.7</v>
      </c>
      <c r="C77" s="15">
        <v>392.1</v>
      </c>
      <c r="D77" s="45">
        <f t="shared" ref="D77" si="39">SUM(E77)-SUM(B77)-SUM(C77)</f>
        <v>0</v>
      </c>
      <c r="E77" s="15">
        <v>1481.8000000000002</v>
      </c>
      <c r="F77" s="15">
        <v>2142.4999999999995</v>
      </c>
      <c r="G77" s="15">
        <v>211.5</v>
      </c>
      <c r="H77" s="45">
        <f t="shared" ref="H77" si="40">SUM(I77)-SUM(F77)-SUM(G77)</f>
        <v>0</v>
      </c>
      <c r="I77" s="16">
        <v>2353.9999999999995</v>
      </c>
    </row>
    <row r="78" spans="1:9" ht="26.1" customHeight="1" x14ac:dyDescent="0.2">
      <c r="A78" s="48" t="s">
        <v>339</v>
      </c>
      <c r="B78" s="43">
        <f t="shared" ref="B78:I78" si="41">SUM(B80,B81,B82,B83)</f>
        <v>20.2</v>
      </c>
      <c r="C78" s="43">
        <f t="shared" si="41"/>
        <v>14.1</v>
      </c>
      <c r="D78" s="43">
        <f t="shared" si="41"/>
        <v>0</v>
      </c>
      <c r="E78" s="43">
        <f t="shared" si="41"/>
        <v>34.300000000000004</v>
      </c>
      <c r="F78" s="43">
        <f t="shared" si="41"/>
        <v>38</v>
      </c>
      <c r="G78" s="43">
        <f t="shared" si="41"/>
        <v>-23.700000000000003</v>
      </c>
      <c r="H78" s="43">
        <f t="shared" si="41"/>
        <v>-9.9999999999994316E-2</v>
      </c>
      <c r="I78" s="44">
        <f t="shared" si="41"/>
        <v>14.200000000000003</v>
      </c>
    </row>
    <row r="79" spans="1:9" ht="12.75" customHeight="1" x14ac:dyDescent="0.2">
      <c r="A79" s="24" t="s">
        <v>70</v>
      </c>
      <c r="B79" s="17" t="s">
        <v>7</v>
      </c>
      <c r="C79" s="17" t="s">
        <v>7</v>
      </c>
      <c r="D79" s="17" t="s">
        <v>7</v>
      </c>
      <c r="E79" s="17" t="s">
        <v>7</v>
      </c>
      <c r="F79" s="17" t="s">
        <v>7</v>
      </c>
      <c r="G79" s="17" t="s">
        <v>7</v>
      </c>
      <c r="H79" s="17" t="s">
        <v>7</v>
      </c>
      <c r="I79" s="18" t="s">
        <v>7</v>
      </c>
    </row>
    <row r="80" spans="1:9" ht="12.75" customHeight="1" x14ac:dyDescent="0.2">
      <c r="A80" s="24" t="s">
        <v>71</v>
      </c>
      <c r="B80" s="15">
        <v>0</v>
      </c>
      <c r="C80" s="17">
        <v>0</v>
      </c>
      <c r="D80" s="45">
        <f t="shared" ref="D80:D82" si="42">SUM(E80)-SUM(B80)-SUM(C80)</f>
        <v>0</v>
      </c>
      <c r="E80" s="15">
        <v>0</v>
      </c>
      <c r="F80" s="15">
        <v>0</v>
      </c>
      <c r="G80" s="17">
        <v>0</v>
      </c>
      <c r="H80" s="45">
        <f t="shared" ref="H80:H82" si="43">SUM(I80)-SUM(F80)-SUM(G80)</f>
        <v>0</v>
      </c>
      <c r="I80" s="16">
        <v>0</v>
      </c>
    </row>
    <row r="81" spans="1:9" ht="12.75" customHeight="1" x14ac:dyDescent="0.2">
      <c r="A81" s="24" t="s">
        <v>72</v>
      </c>
      <c r="B81" s="15">
        <v>18.499999999999996</v>
      </c>
      <c r="C81" s="17">
        <v>13.5</v>
      </c>
      <c r="D81" s="45">
        <f t="shared" si="42"/>
        <v>0</v>
      </c>
      <c r="E81" s="15">
        <v>31.999999999999996</v>
      </c>
      <c r="F81" s="15">
        <v>36.299999999999997</v>
      </c>
      <c r="G81" s="17">
        <v>-28.6</v>
      </c>
      <c r="H81" s="45">
        <f t="shared" si="43"/>
        <v>-9.9999999999994316E-2</v>
      </c>
      <c r="I81" s="16">
        <v>7.6000000000000014</v>
      </c>
    </row>
    <row r="82" spans="1:9" ht="12.75" customHeight="1" x14ac:dyDescent="0.2">
      <c r="A82" s="24" t="s">
        <v>73</v>
      </c>
      <c r="B82" s="15">
        <v>1.6999999999999975</v>
      </c>
      <c r="C82" s="17">
        <v>0.6</v>
      </c>
      <c r="D82" s="45">
        <f t="shared" si="42"/>
        <v>0</v>
      </c>
      <c r="E82" s="15">
        <v>2.2999999999999976</v>
      </c>
      <c r="F82" s="15">
        <v>1.6999999999999984</v>
      </c>
      <c r="G82" s="17">
        <v>4.9000000000000004</v>
      </c>
      <c r="H82" s="45">
        <f t="shared" si="43"/>
        <v>0</v>
      </c>
      <c r="I82" s="16">
        <v>6.5999999999999988</v>
      </c>
    </row>
    <row r="83" spans="1:9" ht="12.75" customHeight="1" x14ac:dyDescent="0.2">
      <c r="A83" s="24" t="s">
        <v>74</v>
      </c>
      <c r="B83" s="45">
        <f t="shared" ref="B83:I83" si="44">SUM(B84,B85)</f>
        <v>4.4408920985006262E-15</v>
      </c>
      <c r="C83" s="45">
        <f t="shared" si="44"/>
        <v>0</v>
      </c>
      <c r="D83" s="45">
        <f t="shared" si="44"/>
        <v>0</v>
      </c>
      <c r="E83" s="45">
        <f t="shared" si="44"/>
        <v>4.4408920985006262E-15</v>
      </c>
      <c r="F83" s="45">
        <f t="shared" si="44"/>
        <v>4.4408920985006262E-15</v>
      </c>
      <c r="G83" s="45">
        <f t="shared" si="44"/>
        <v>0</v>
      </c>
      <c r="H83" s="45">
        <f t="shared" si="44"/>
        <v>0</v>
      </c>
      <c r="I83" s="46">
        <f t="shared" si="44"/>
        <v>4.4408920985006262E-15</v>
      </c>
    </row>
    <row r="84" spans="1:9" ht="12.75" customHeight="1" x14ac:dyDescent="0.2">
      <c r="A84" s="25" t="s">
        <v>75</v>
      </c>
      <c r="B84" s="17" t="s">
        <v>7</v>
      </c>
      <c r="C84" s="17" t="s">
        <v>7</v>
      </c>
      <c r="D84" s="17" t="s">
        <v>7</v>
      </c>
      <c r="E84" s="17" t="s">
        <v>7</v>
      </c>
      <c r="F84" s="17" t="s">
        <v>7</v>
      </c>
      <c r="G84" s="17" t="s">
        <v>7</v>
      </c>
      <c r="H84" s="17" t="s">
        <v>7</v>
      </c>
      <c r="I84" s="18" t="s">
        <v>7</v>
      </c>
    </row>
    <row r="85" spans="1:9" ht="12.75" customHeight="1" x14ac:dyDescent="0.2">
      <c r="A85" s="25" t="s">
        <v>76</v>
      </c>
      <c r="B85" s="15">
        <v>4.4408920985006262E-15</v>
      </c>
      <c r="C85" s="17">
        <v>0</v>
      </c>
      <c r="D85" s="45">
        <f t="shared" ref="D85" si="45">SUM(E85)-SUM(B85)-SUM(C85)</f>
        <v>0</v>
      </c>
      <c r="E85" s="15">
        <v>4.4408920985006262E-15</v>
      </c>
      <c r="F85" s="15">
        <v>4.4408920985006262E-15</v>
      </c>
      <c r="G85" s="17">
        <v>0</v>
      </c>
      <c r="H85" s="45">
        <f t="shared" ref="H85" si="46">SUM(I85)-SUM(F85)-SUM(G85)</f>
        <v>0</v>
      </c>
      <c r="I85" s="16">
        <v>4.4408920985006262E-15</v>
      </c>
    </row>
    <row r="86" spans="1:9" ht="12.75" customHeight="1" x14ac:dyDescent="0.2">
      <c r="A86" s="24" t="s">
        <v>77</v>
      </c>
      <c r="B86" s="45">
        <f t="shared" ref="B86:I86" si="47">SUM(B87,B88)</f>
        <v>0</v>
      </c>
      <c r="C86" s="45">
        <f t="shared" si="47"/>
        <v>0</v>
      </c>
      <c r="D86" s="45">
        <f t="shared" si="47"/>
        <v>0</v>
      </c>
      <c r="E86" s="45">
        <f t="shared" si="47"/>
        <v>0</v>
      </c>
      <c r="F86" s="45">
        <f t="shared" si="47"/>
        <v>0</v>
      </c>
      <c r="G86" s="45">
        <f t="shared" si="47"/>
        <v>0</v>
      </c>
      <c r="H86" s="45">
        <f t="shared" si="47"/>
        <v>0</v>
      </c>
      <c r="I86" s="46">
        <f t="shared" si="47"/>
        <v>0</v>
      </c>
    </row>
    <row r="87" spans="1:9" ht="12.75" customHeight="1" x14ac:dyDescent="0.2">
      <c r="A87" s="25" t="s">
        <v>78</v>
      </c>
      <c r="B87" s="17" t="s">
        <v>7</v>
      </c>
      <c r="C87" s="17" t="s">
        <v>7</v>
      </c>
      <c r="D87" s="17" t="s">
        <v>7</v>
      </c>
      <c r="E87" s="17" t="s">
        <v>7</v>
      </c>
      <c r="F87" s="17" t="s">
        <v>7</v>
      </c>
      <c r="G87" s="17" t="s">
        <v>7</v>
      </c>
      <c r="H87" s="17" t="s">
        <v>7</v>
      </c>
      <c r="I87" s="18" t="s">
        <v>7</v>
      </c>
    </row>
    <row r="88" spans="1:9" ht="12.75" customHeight="1" x14ac:dyDescent="0.2">
      <c r="A88" s="25" t="s">
        <v>79</v>
      </c>
      <c r="B88" s="17" t="s">
        <v>7</v>
      </c>
      <c r="C88" s="17" t="s">
        <v>7</v>
      </c>
      <c r="D88" s="17" t="s">
        <v>7</v>
      </c>
      <c r="E88" s="17" t="s">
        <v>7</v>
      </c>
      <c r="F88" s="17" t="s">
        <v>7</v>
      </c>
      <c r="G88" s="17" t="s">
        <v>7</v>
      </c>
      <c r="H88" s="17" t="s">
        <v>7</v>
      </c>
      <c r="I88" s="18" t="s">
        <v>7</v>
      </c>
    </row>
    <row r="89" spans="1:9" ht="12.75" customHeight="1" x14ac:dyDescent="0.2">
      <c r="A89" s="24" t="s">
        <v>80</v>
      </c>
      <c r="B89" s="17" t="s">
        <v>7</v>
      </c>
      <c r="C89" s="17" t="s">
        <v>7</v>
      </c>
      <c r="D89" s="17" t="s">
        <v>7</v>
      </c>
      <c r="E89" s="17" t="s">
        <v>7</v>
      </c>
      <c r="F89" s="17" t="s">
        <v>7</v>
      </c>
      <c r="G89" s="17" t="s">
        <v>7</v>
      </c>
      <c r="H89" s="17" t="s">
        <v>7</v>
      </c>
      <c r="I89" s="18" t="s">
        <v>7</v>
      </c>
    </row>
    <row r="90" spans="1:9" ht="12.75" customHeight="1" x14ac:dyDescent="0.2">
      <c r="A90" s="12" t="s">
        <v>81</v>
      </c>
      <c r="B90" s="43">
        <f t="shared" ref="B90:I90" si="48">SUM(B91,B92,B116,B141,B155,B177)</f>
        <v>47530.400000000001</v>
      </c>
      <c r="C90" s="43">
        <f t="shared" si="48"/>
        <v>-303.50000000000011</v>
      </c>
      <c r="D90" s="43">
        <f t="shared" si="48"/>
        <v>-0.29999999999597549</v>
      </c>
      <c r="E90" s="43">
        <f t="shared" si="48"/>
        <v>47226.600000000013</v>
      </c>
      <c r="F90" s="43">
        <f t="shared" si="48"/>
        <v>48566.600000000013</v>
      </c>
      <c r="G90" s="43">
        <f t="shared" si="48"/>
        <v>-1026.8</v>
      </c>
      <c r="H90" s="43">
        <f t="shared" si="48"/>
        <v>-9.4146912488213275E-14</v>
      </c>
      <c r="I90" s="44">
        <f t="shared" si="48"/>
        <v>47539.80000000001</v>
      </c>
    </row>
    <row r="91" spans="1:9" ht="12.75" customHeight="1" x14ac:dyDescent="0.2">
      <c r="A91" s="13" t="s">
        <v>82</v>
      </c>
      <c r="B91" s="17" t="s">
        <v>7</v>
      </c>
      <c r="C91" s="17" t="s">
        <v>7</v>
      </c>
      <c r="D91" s="17" t="s">
        <v>7</v>
      </c>
      <c r="E91" s="17" t="s">
        <v>7</v>
      </c>
      <c r="F91" s="17" t="s">
        <v>7</v>
      </c>
      <c r="G91" s="17" t="s">
        <v>7</v>
      </c>
      <c r="H91" s="17" t="s">
        <v>7</v>
      </c>
      <c r="I91" s="18" t="s">
        <v>7</v>
      </c>
    </row>
    <row r="92" spans="1:9" ht="12.75" customHeight="1" x14ac:dyDescent="0.2">
      <c r="A92" s="13" t="s">
        <v>83</v>
      </c>
      <c r="B92" s="15">
        <f t="shared" ref="B92:I92" si="49">SUM(B96,B99,B104,B107)</f>
        <v>14054.5</v>
      </c>
      <c r="C92" s="15">
        <f t="shared" si="49"/>
        <v>436.09999999999997</v>
      </c>
      <c r="D92" s="15">
        <f t="shared" si="49"/>
        <v>-0.29999999999977689</v>
      </c>
      <c r="E92" s="15">
        <f t="shared" si="49"/>
        <v>14490.300000000001</v>
      </c>
      <c r="F92" s="15">
        <f t="shared" si="49"/>
        <v>14686.200000000003</v>
      </c>
      <c r="G92" s="15">
        <f t="shared" si="49"/>
        <v>-500.70000000000016</v>
      </c>
      <c r="H92" s="15">
        <f t="shared" si="49"/>
        <v>9.9999999999722533E-2</v>
      </c>
      <c r="I92" s="16">
        <f t="shared" si="49"/>
        <v>14185.6</v>
      </c>
    </row>
    <row r="93" spans="1:9" ht="12.75" customHeight="1" x14ac:dyDescent="0.2">
      <c r="A93" s="19" t="s">
        <v>84</v>
      </c>
      <c r="B93" s="45">
        <f t="shared" ref="B93:I93" si="50">SUM(B94,B95)</f>
        <v>0</v>
      </c>
      <c r="C93" s="45">
        <f t="shared" si="50"/>
        <v>0</v>
      </c>
      <c r="D93" s="45">
        <f t="shared" si="50"/>
        <v>0</v>
      </c>
      <c r="E93" s="45">
        <f t="shared" si="50"/>
        <v>0</v>
      </c>
      <c r="F93" s="45">
        <f t="shared" si="50"/>
        <v>0</v>
      </c>
      <c r="G93" s="45">
        <f t="shared" si="50"/>
        <v>0</v>
      </c>
      <c r="H93" s="45">
        <f t="shared" si="50"/>
        <v>0</v>
      </c>
      <c r="I93" s="46">
        <f t="shared" si="50"/>
        <v>0</v>
      </c>
    </row>
    <row r="94" spans="1:9" ht="12.75" customHeight="1" x14ac:dyDescent="0.2">
      <c r="A94" s="21" t="s">
        <v>85</v>
      </c>
      <c r="B94" s="17" t="s">
        <v>7</v>
      </c>
      <c r="C94" s="17" t="s">
        <v>7</v>
      </c>
      <c r="D94" s="17" t="s">
        <v>7</v>
      </c>
      <c r="E94" s="17" t="s">
        <v>7</v>
      </c>
      <c r="F94" s="17" t="s">
        <v>7</v>
      </c>
      <c r="G94" s="17" t="s">
        <v>7</v>
      </c>
      <c r="H94" s="17" t="s">
        <v>7</v>
      </c>
      <c r="I94" s="18" t="s">
        <v>7</v>
      </c>
    </row>
    <row r="95" spans="1:9" ht="12.75" customHeight="1" x14ac:dyDescent="0.2">
      <c r="A95" s="21" t="s">
        <v>86</v>
      </c>
      <c r="B95" s="17" t="s">
        <v>7</v>
      </c>
      <c r="C95" s="17" t="s">
        <v>7</v>
      </c>
      <c r="D95" s="17" t="s">
        <v>7</v>
      </c>
      <c r="E95" s="17" t="s">
        <v>7</v>
      </c>
      <c r="F95" s="17" t="s">
        <v>7</v>
      </c>
      <c r="G95" s="17" t="s">
        <v>7</v>
      </c>
      <c r="H95" s="17" t="s">
        <v>7</v>
      </c>
      <c r="I95" s="18" t="s">
        <v>7</v>
      </c>
    </row>
    <row r="96" spans="1:9" ht="12.75" customHeight="1" x14ac:dyDescent="0.2">
      <c r="A96" s="19" t="s">
        <v>87</v>
      </c>
      <c r="B96" s="45">
        <f t="shared" ref="B96:I96" si="51">SUM(B97,B98)</f>
        <v>0</v>
      </c>
      <c r="C96" s="45">
        <f t="shared" si="51"/>
        <v>0</v>
      </c>
      <c r="D96" s="45">
        <f t="shared" si="51"/>
        <v>0</v>
      </c>
      <c r="E96" s="45">
        <f t="shared" si="51"/>
        <v>0</v>
      </c>
      <c r="F96" s="45">
        <f t="shared" si="51"/>
        <v>0</v>
      </c>
      <c r="G96" s="45">
        <f t="shared" si="51"/>
        <v>0</v>
      </c>
      <c r="H96" s="45">
        <f t="shared" si="51"/>
        <v>0</v>
      </c>
      <c r="I96" s="46">
        <f t="shared" si="51"/>
        <v>0</v>
      </c>
    </row>
    <row r="97" spans="1:9" ht="12.75" customHeight="1" x14ac:dyDescent="0.2">
      <c r="A97" s="21" t="s">
        <v>88</v>
      </c>
      <c r="B97" s="17" t="s">
        <v>7</v>
      </c>
      <c r="C97" s="17" t="s">
        <v>7</v>
      </c>
      <c r="D97" s="17" t="s">
        <v>7</v>
      </c>
      <c r="E97" s="17" t="s">
        <v>7</v>
      </c>
      <c r="F97" s="17" t="s">
        <v>7</v>
      </c>
      <c r="G97" s="17" t="s">
        <v>7</v>
      </c>
      <c r="H97" s="17" t="s">
        <v>7</v>
      </c>
      <c r="I97" s="18" t="s">
        <v>7</v>
      </c>
    </row>
    <row r="98" spans="1:9" ht="12.75" customHeight="1" x14ac:dyDescent="0.2">
      <c r="A98" s="21" t="s">
        <v>89</v>
      </c>
      <c r="B98" s="17" t="s">
        <v>7</v>
      </c>
      <c r="C98" s="17" t="s">
        <v>7</v>
      </c>
      <c r="D98" s="17" t="s">
        <v>7</v>
      </c>
      <c r="E98" s="17" t="s">
        <v>7</v>
      </c>
      <c r="F98" s="17" t="s">
        <v>7</v>
      </c>
      <c r="G98" s="17" t="s">
        <v>7</v>
      </c>
      <c r="H98" s="17" t="s">
        <v>7</v>
      </c>
      <c r="I98" s="18" t="s">
        <v>7</v>
      </c>
    </row>
    <row r="99" spans="1:9" ht="12.75" customHeight="1" x14ac:dyDescent="0.2">
      <c r="A99" s="19" t="s">
        <v>90</v>
      </c>
      <c r="B99" s="45">
        <f t="shared" ref="B99:I99" si="52">SUM(B100,B101)</f>
        <v>11477.1</v>
      </c>
      <c r="C99" s="45">
        <f t="shared" si="52"/>
        <v>329.79999999999995</v>
      </c>
      <c r="D99" s="45">
        <f t="shared" si="52"/>
        <v>-0.19999999999996021</v>
      </c>
      <c r="E99" s="45">
        <f t="shared" si="52"/>
        <v>11806.7</v>
      </c>
      <c r="F99" s="45">
        <f t="shared" si="52"/>
        <v>12184.6</v>
      </c>
      <c r="G99" s="45">
        <f t="shared" si="52"/>
        <v>-687.50000000000011</v>
      </c>
      <c r="H99" s="45">
        <f t="shared" si="52"/>
        <v>-2.3092638912203256E-14</v>
      </c>
      <c r="I99" s="46">
        <f t="shared" si="52"/>
        <v>11497.1</v>
      </c>
    </row>
    <row r="100" spans="1:9" ht="12.75" customHeight="1" x14ac:dyDescent="0.2">
      <c r="A100" s="21" t="s">
        <v>91</v>
      </c>
      <c r="B100" s="15">
        <v>11175.2</v>
      </c>
      <c r="C100" s="17">
        <v>38.099999999999994</v>
      </c>
      <c r="D100" s="45">
        <f t="shared" ref="D100:D101" si="53">SUM(E100)-SUM(B100)-SUM(C100)</f>
        <v>-9.9999999999994316E-2</v>
      </c>
      <c r="E100" s="15">
        <v>11213.2</v>
      </c>
      <c r="F100" s="15">
        <v>11567.6</v>
      </c>
      <c r="G100" s="17">
        <v>-679.90000000000009</v>
      </c>
      <c r="H100" s="45">
        <f t="shared" ref="H100:H101" si="54">SUM(I100)-SUM(F100)-SUM(G100)</f>
        <v>0</v>
      </c>
      <c r="I100" s="16">
        <v>10887.7</v>
      </c>
    </row>
    <row r="101" spans="1:9" ht="12.75" customHeight="1" x14ac:dyDescent="0.2">
      <c r="A101" s="21" t="s">
        <v>92</v>
      </c>
      <c r="B101" s="15">
        <v>301.89999999999998</v>
      </c>
      <c r="C101" s="17">
        <v>291.7</v>
      </c>
      <c r="D101" s="45">
        <f t="shared" si="53"/>
        <v>-9.9999999999965894E-2</v>
      </c>
      <c r="E101" s="15">
        <v>593.5</v>
      </c>
      <c r="F101" s="15">
        <v>617</v>
      </c>
      <c r="G101" s="17">
        <v>-7.6</v>
      </c>
      <c r="H101" s="45">
        <f t="shared" si="54"/>
        <v>-2.3092638912203256E-14</v>
      </c>
      <c r="I101" s="16">
        <v>609.4</v>
      </c>
    </row>
    <row r="102" spans="1:9" ht="12.75" customHeight="1" x14ac:dyDescent="0.2">
      <c r="A102" s="40" t="s">
        <v>343</v>
      </c>
      <c r="B102" s="15"/>
      <c r="C102" s="15"/>
      <c r="D102" s="15"/>
      <c r="E102" s="15"/>
      <c r="F102" s="15"/>
      <c r="G102" s="15"/>
      <c r="H102" s="15"/>
      <c r="I102" s="16"/>
    </row>
    <row r="103" spans="1:9" ht="12.75" customHeight="1" x14ac:dyDescent="0.2">
      <c r="A103" s="19" t="s">
        <v>93</v>
      </c>
      <c r="B103" s="17" t="s">
        <v>7</v>
      </c>
      <c r="C103" s="17" t="s">
        <v>7</v>
      </c>
      <c r="D103" s="17" t="s">
        <v>7</v>
      </c>
      <c r="E103" s="17" t="s">
        <v>7</v>
      </c>
      <c r="F103" s="17" t="s">
        <v>7</v>
      </c>
      <c r="G103" s="17" t="s">
        <v>7</v>
      </c>
      <c r="H103" s="17" t="s">
        <v>7</v>
      </c>
      <c r="I103" s="18" t="s">
        <v>7</v>
      </c>
    </row>
    <row r="104" spans="1:9" ht="12.75" customHeight="1" x14ac:dyDescent="0.2">
      <c r="A104" s="19" t="s">
        <v>94</v>
      </c>
      <c r="B104" s="45">
        <f t="shared" ref="B104:I104" si="55">SUM(B105,B106)</f>
        <v>18.499999999999865</v>
      </c>
      <c r="C104" s="45">
        <f t="shared" si="55"/>
        <v>18.5</v>
      </c>
      <c r="D104" s="45">
        <f t="shared" si="55"/>
        <v>-0.10000000000000142</v>
      </c>
      <c r="E104" s="45">
        <f t="shared" si="55"/>
        <v>36.899999999999864</v>
      </c>
      <c r="F104" s="45">
        <f t="shared" si="55"/>
        <v>55.699999999999861</v>
      </c>
      <c r="G104" s="45">
        <f t="shared" si="55"/>
        <v>1</v>
      </c>
      <c r="H104" s="45">
        <f t="shared" si="55"/>
        <v>0.10000000000000142</v>
      </c>
      <c r="I104" s="46">
        <f t="shared" si="55"/>
        <v>56.799999999999862</v>
      </c>
    </row>
    <row r="105" spans="1:9" ht="12.75" customHeight="1" x14ac:dyDescent="0.2">
      <c r="A105" s="21" t="s">
        <v>95</v>
      </c>
      <c r="B105" s="15">
        <v>0</v>
      </c>
      <c r="C105" s="17">
        <v>0</v>
      </c>
      <c r="D105" s="45">
        <f t="shared" ref="D105:D106" si="56">SUM(E105)-SUM(B105)-SUM(C105)</f>
        <v>0</v>
      </c>
      <c r="E105" s="15">
        <v>0</v>
      </c>
      <c r="F105" s="15">
        <v>0</v>
      </c>
      <c r="G105" s="17">
        <v>0</v>
      </c>
      <c r="H105" s="45">
        <f t="shared" ref="H105:H106" si="57">SUM(I105)-SUM(F105)-SUM(G105)</f>
        <v>0</v>
      </c>
      <c r="I105" s="16">
        <v>0</v>
      </c>
    </row>
    <row r="106" spans="1:9" ht="12.75" customHeight="1" x14ac:dyDescent="0.2">
      <c r="A106" s="21" t="s">
        <v>96</v>
      </c>
      <c r="B106" s="15">
        <v>18.499999999999865</v>
      </c>
      <c r="C106" s="17">
        <v>18.5</v>
      </c>
      <c r="D106" s="45">
        <f t="shared" si="56"/>
        <v>-0.10000000000000142</v>
      </c>
      <c r="E106" s="15">
        <v>36.899999999999864</v>
      </c>
      <c r="F106" s="15">
        <v>55.699999999999861</v>
      </c>
      <c r="G106" s="17">
        <v>1</v>
      </c>
      <c r="H106" s="45">
        <f t="shared" si="57"/>
        <v>0.10000000000000142</v>
      </c>
      <c r="I106" s="16">
        <v>56.799999999999862</v>
      </c>
    </row>
    <row r="107" spans="1:9" ht="12.75" customHeight="1" x14ac:dyDescent="0.2">
      <c r="A107" s="19" t="s">
        <v>97</v>
      </c>
      <c r="B107" s="45">
        <f t="shared" ref="B107:I107" si="58">SUM(B108,B109)</f>
        <v>2558.9000000000005</v>
      </c>
      <c r="C107" s="45">
        <f t="shared" si="58"/>
        <v>87.8</v>
      </c>
      <c r="D107" s="45">
        <f t="shared" si="58"/>
        <v>1.8474111129762605E-13</v>
      </c>
      <c r="E107" s="45">
        <f t="shared" si="58"/>
        <v>2646.7000000000007</v>
      </c>
      <c r="F107" s="45">
        <f t="shared" si="58"/>
        <v>2445.900000000001</v>
      </c>
      <c r="G107" s="45">
        <f t="shared" si="58"/>
        <v>185.79999999999998</v>
      </c>
      <c r="H107" s="45">
        <f t="shared" si="58"/>
        <v>-2.5579538487363607E-13</v>
      </c>
      <c r="I107" s="46">
        <f t="shared" si="58"/>
        <v>2631.7000000000007</v>
      </c>
    </row>
    <row r="108" spans="1:9" ht="12.75" customHeight="1" x14ac:dyDescent="0.2">
      <c r="A108" s="21" t="s">
        <v>98</v>
      </c>
      <c r="B108" s="45">
        <f t="shared" ref="B108:I109" si="59">SUM(B111,B114)</f>
        <v>2558.9000000000005</v>
      </c>
      <c r="C108" s="45">
        <f t="shared" si="59"/>
        <v>87.8</v>
      </c>
      <c r="D108" s="45">
        <f t="shared" si="59"/>
        <v>1.8474111129762605E-13</v>
      </c>
      <c r="E108" s="45">
        <f t="shared" si="59"/>
        <v>2646.7000000000007</v>
      </c>
      <c r="F108" s="45">
        <f t="shared" si="59"/>
        <v>2445.900000000001</v>
      </c>
      <c r="G108" s="45">
        <f t="shared" si="59"/>
        <v>185.79999999999998</v>
      </c>
      <c r="H108" s="45">
        <f t="shared" si="59"/>
        <v>-2.5579538487363607E-13</v>
      </c>
      <c r="I108" s="46">
        <f t="shared" si="59"/>
        <v>2631.7000000000007</v>
      </c>
    </row>
    <row r="109" spans="1:9" ht="12.75" customHeight="1" x14ac:dyDescent="0.2">
      <c r="A109" s="21" t="s">
        <v>99</v>
      </c>
      <c r="B109" s="45">
        <f t="shared" si="59"/>
        <v>0</v>
      </c>
      <c r="C109" s="45">
        <f t="shared" si="59"/>
        <v>0</v>
      </c>
      <c r="D109" s="45">
        <f t="shared" si="59"/>
        <v>0</v>
      </c>
      <c r="E109" s="45">
        <f t="shared" si="59"/>
        <v>0</v>
      </c>
      <c r="F109" s="45">
        <f t="shared" si="59"/>
        <v>0</v>
      </c>
      <c r="G109" s="45">
        <f t="shared" si="59"/>
        <v>0</v>
      </c>
      <c r="H109" s="45">
        <f t="shared" si="59"/>
        <v>0</v>
      </c>
      <c r="I109" s="46">
        <f t="shared" si="59"/>
        <v>0</v>
      </c>
    </row>
    <row r="110" spans="1:9" ht="12.75" customHeight="1" x14ac:dyDescent="0.2">
      <c r="A110" s="22" t="s">
        <v>100</v>
      </c>
      <c r="B110" s="45">
        <f t="shared" ref="B110:I110" si="60">SUM(B111,B112)</f>
        <v>0</v>
      </c>
      <c r="C110" s="45">
        <f t="shared" si="60"/>
        <v>0</v>
      </c>
      <c r="D110" s="45">
        <f t="shared" si="60"/>
        <v>0</v>
      </c>
      <c r="E110" s="45">
        <f t="shared" si="60"/>
        <v>0</v>
      </c>
      <c r="F110" s="45">
        <f t="shared" si="60"/>
        <v>0</v>
      </c>
      <c r="G110" s="45">
        <f t="shared" si="60"/>
        <v>0</v>
      </c>
      <c r="H110" s="45">
        <f t="shared" si="60"/>
        <v>0</v>
      </c>
      <c r="I110" s="46">
        <f t="shared" si="60"/>
        <v>0</v>
      </c>
    </row>
    <row r="111" spans="1:9" ht="12.75" customHeight="1" x14ac:dyDescent="0.2">
      <c r="A111" s="23" t="s">
        <v>101</v>
      </c>
      <c r="B111" s="17" t="s">
        <v>7</v>
      </c>
      <c r="C111" s="17" t="s">
        <v>7</v>
      </c>
      <c r="D111" s="17" t="s">
        <v>7</v>
      </c>
      <c r="E111" s="17" t="s">
        <v>7</v>
      </c>
      <c r="F111" s="17" t="s">
        <v>7</v>
      </c>
      <c r="G111" s="17" t="s">
        <v>7</v>
      </c>
      <c r="H111" s="17" t="s">
        <v>7</v>
      </c>
      <c r="I111" s="18" t="s">
        <v>7</v>
      </c>
    </row>
    <row r="112" spans="1:9" ht="12.75" customHeight="1" x14ac:dyDescent="0.2">
      <c r="A112" s="23" t="s">
        <v>102</v>
      </c>
      <c r="B112" s="17" t="s">
        <v>7</v>
      </c>
      <c r="C112" s="17" t="s">
        <v>7</v>
      </c>
      <c r="D112" s="17" t="s">
        <v>7</v>
      </c>
      <c r="E112" s="17" t="s">
        <v>7</v>
      </c>
      <c r="F112" s="17" t="s">
        <v>7</v>
      </c>
      <c r="G112" s="17" t="s">
        <v>7</v>
      </c>
      <c r="H112" s="17" t="s">
        <v>7</v>
      </c>
      <c r="I112" s="18" t="s">
        <v>7</v>
      </c>
    </row>
    <row r="113" spans="1:9" ht="12.75" customHeight="1" x14ac:dyDescent="0.2">
      <c r="A113" s="22" t="s">
        <v>103</v>
      </c>
      <c r="B113" s="45">
        <f t="shared" ref="B113:I113" si="61">SUM(B114,B115)</f>
        <v>2558.9000000000005</v>
      </c>
      <c r="C113" s="45">
        <f t="shared" si="61"/>
        <v>87.8</v>
      </c>
      <c r="D113" s="45">
        <f t="shared" si="61"/>
        <v>1.8474111129762605E-13</v>
      </c>
      <c r="E113" s="45">
        <f t="shared" si="61"/>
        <v>2646.7000000000007</v>
      </c>
      <c r="F113" s="45">
        <f t="shared" si="61"/>
        <v>2445.900000000001</v>
      </c>
      <c r="G113" s="45">
        <f t="shared" si="61"/>
        <v>185.79999999999998</v>
      </c>
      <c r="H113" s="45">
        <f t="shared" si="61"/>
        <v>-2.5579538487363607E-13</v>
      </c>
      <c r="I113" s="46">
        <f t="shared" si="61"/>
        <v>2631.7000000000007</v>
      </c>
    </row>
    <row r="114" spans="1:9" ht="12.75" customHeight="1" x14ac:dyDescent="0.2">
      <c r="A114" s="23" t="s">
        <v>104</v>
      </c>
      <c r="B114" s="15">
        <v>2558.9000000000005</v>
      </c>
      <c r="C114" s="17">
        <v>87.8</v>
      </c>
      <c r="D114" s="45">
        <f t="shared" ref="D114:D115" si="62">SUM(E114)-SUM(B114)-SUM(C114)</f>
        <v>1.8474111129762605E-13</v>
      </c>
      <c r="E114" s="15">
        <v>2646.7000000000007</v>
      </c>
      <c r="F114" s="15">
        <v>2445.900000000001</v>
      </c>
      <c r="G114" s="17">
        <v>185.79999999999998</v>
      </c>
      <c r="H114" s="45">
        <f t="shared" ref="H114:H115" si="63">SUM(I114)-SUM(F114)-SUM(G114)</f>
        <v>-2.5579538487363607E-13</v>
      </c>
      <c r="I114" s="16">
        <v>2631.7000000000007</v>
      </c>
    </row>
    <row r="115" spans="1:9" ht="12.75" customHeight="1" x14ac:dyDescent="0.2">
      <c r="A115" s="23" t="s">
        <v>105</v>
      </c>
      <c r="B115" s="15">
        <v>0</v>
      </c>
      <c r="C115" s="17">
        <v>0</v>
      </c>
      <c r="D115" s="45">
        <f t="shared" si="62"/>
        <v>0</v>
      </c>
      <c r="E115" s="15">
        <v>0</v>
      </c>
      <c r="F115" s="15">
        <v>0</v>
      </c>
      <c r="G115" s="17">
        <v>0</v>
      </c>
      <c r="H115" s="45">
        <f t="shared" si="63"/>
        <v>0</v>
      </c>
      <c r="I115" s="16">
        <v>0</v>
      </c>
    </row>
    <row r="116" spans="1:9" ht="13.35" customHeight="1" x14ac:dyDescent="0.2">
      <c r="A116" s="13" t="s">
        <v>106</v>
      </c>
      <c r="B116" s="15">
        <f t="shared" ref="B116:I116" si="64">SUM(B117,B121,B125,B128,B132)</f>
        <v>25247.000000000007</v>
      </c>
      <c r="C116" s="15">
        <f t="shared" si="64"/>
        <v>-1001.2</v>
      </c>
      <c r="D116" s="15">
        <f t="shared" si="64"/>
        <v>2.9558577807620168E-12</v>
      </c>
      <c r="E116" s="15">
        <f t="shared" si="64"/>
        <v>24245.80000000001</v>
      </c>
      <c r="F116" s="15">
        <f t="shared" si="64"/>
        <v>24885.900000000009</v>
      </c>
      <c r="G116" s="15">
        <f t="shared" si="64"/>
        <v>-765.8</v>
      </c>
      <c r="H116" s="15">
        <f t="shared" si="64"/>
        <v>0</v>
      </c>
      <c r="I116" s="16">
        <f t="shared" si="64"/>
        <v>24120.100000000009</v>
      </c>
    </row>
    <row r="117" spans="1:9" ht="12.75" customHeight="1" x14ac:dyDescent="0.2">
      <c r="A117" s="19" t="s">
        <v>107</v>
      </c>
      <c r="B117" s="17">
        <f t="shared" ref="B117:I117" si="65">SUM(B118,B119,B120)</f>
        <v>0</v>
      </c>
      <c r="C117" s="17">
        <f t="shared" si="65"/>
        <v>0</v>
      </c>
      <c r="D117" s="17">
        <f t="shared" si="65"/>
        <v>0</v>
      </c>
      <c r="E117" s="17">
        <f t="shared" si="65"/>
        <v>0</v>
      </c>
      <c r="F117" s="17">
        <f t="shared" si="65"/>
        <v>0</v>
      </c>
      <c r="G117" s="17">
        <f t="shared" si="65"/>
        <v>0</v>
      </c>
      <c r="H117" s="17">
        <f t="shared" si="65"/>
        <v>0</v>
      </c>
      <c r="I117" s="18">
        <f t="shared" si="65"/>
        <v>0</v>
      </c>
    </row>
    <row r="118" spans="1:9" ht="12.75" customHeight="1" x14ac:dyDescent="0.2">
      <c r="A118" s="21" t="s">
        <v>108</v>
      </c>
      <c r="B118" s="17" t="s">
        <v>7</v>
      </c>
      <c r="C118" s="17" t="s">
        <v>7</v>
      </c>
      <c r="D118" s="17" t="s">
        <v>7</v>
      </c>
      <c r="E118" s="17" t="s">
        <v>7</v>
      </c>
      <c r="F118" s="17" t="s">
        <v>7</v>
      </c>
      <c r="G118" s="17" t="s">
        <v>7</v>
      </c>
      <c r="H118" s="17" t="s">
        <v>7</v>
      </c>
      <c r="I118" s="18" t="s">
        <v>7</v>
      </c>
    </row>
    <row r="119" spans="1:9" ht="12.75" customHeight="1" x14ac:dyDescent="0.2">
      <c r="A119" s="21" t="s">
        <v>109</v>
      </c>
      <c r="B119" s="17" t="s">
        <v>7</v>
      </c>
      <c r="C119" s="17" t="s">
        <v>7</v>
      </c>
      <c r="D119" s="17" t="s">
        <v>7</v>
      </c>
      <c r="E119" s="17" t="s">
        <v>7</v>
      </c>
      <c r="F119" s="17" t="s">
        <v>7</v>
      </c>
      <c r="G119" s="17" t="s">
        <v>7</v>
      </c>
      <c r="H119" s="17" t="s">
        <v>7</v>
      </c>
      <c r="I119" s="18" t="s">
        <v>7</v>
      </c>
    </row>
    <row r="120" spans="1:9" ht="12.75" customHeight="1" x14ac:dyDescent="0.2">
      <c r="A120" s="21" t="s">
        <v>110</v>
      </c>
      <c r="B120" s="17" t="s">
        <v>7</v>
      </c>
      <c r="C120" s="17" t="s">
        <v>7</v>
      </c>
      <c r="D120" s="17" t="s">
        <v>7</v>
      </c>
      <c r="E120" s="17" t="s">
        <v>7</v>
      </c>
      <c r="F120" s="17" t="s">
        <v>7</v>
      </c>
      <c r="G120" s="17" t="s">
        <v>7</v>
      </c>
      <c r="H120" s="17" t="s">
        <v>7</v>
      </c>
      <c r="I120" s="18" t="s">
        <v>7</v>
      </c>
    </row>
    <row r="121" spans="1:9" ht="12.75" customHeight="1" x14ac:dyDescent="0.2">
      <c r="A121" s="19" t="s">
        <v>111</v>
      </c>
      <c r="B121" s="17">
        <f t="shared" ref="B121:I121" si="66">SUM(B122,B123,B124)</f>
        <v>0</v>
      </c>
      <c r="C121" s="17">
        <f t="shared" si="66"/>
        <v>0</v>
      </c>
      <c r="D121" s="17">
        <f t="shared" si="66"/>
        <v>0</v>
      </c>
      <c r="E121" s="17">
        <f t="shared" si="66"/>
        <v>0</v>
      </c>
      <c r="F121" s="17">
        <f t="shared" si="66"/>
        <v>0</v>
      </c>
      <c r="G121" s="17">
        <f t="shared" si="66"/>
        <v>0</v>
      </c>
      <c r="H121" s="17">
        <f t="shared" si="66"/>
        <v>0</v>
      </c>
      <c r="I121" s="18">
        <f t="shared" si="66"/>
        <v>0</v>
      </c>
    </row>
    <row r="122" spans="1:9" ht="12.75" customHeight="1" x14ac:dyDescent="0.2">
      <c r="A122" s="21" t="s">
        <v>112</v>
      </c>
      <c r="B122" s="17" t="s">
        <v>7</v>
      </c>
      <c r="C122" s="17" t="s">
        <v>7</v>
      </c>
      <c r="D122" s="17" t="s">
        <v>7</v>
      </c>
      <c r="E122" s="17" t="s">
        <v>7</v>
      </c>
      <c r="F122" s="17" t="s">
        <v>7</v>
      </c>
      <c r="G122" s="17" t="s">
        <v>7</v>
      </c>
      <c r="H122" s="17" t="s">
        <v>7</v>
      </c>
      <c r="I122" s="18" t="s">
        <v>7</v>
      </c>
    </row>
    <row r="123" spans="1:9" ht="12.75" customHeight="1" x14ac:dyDescent="0.2">
      <c r="A123" s="21" t="s">
        <v>113</v>
      </c>
      <c r="B123" s="15">
        <v>0</v>
      </c>
      <c r="C123" s="17">
        <v>0</v>
      </c>
      <c r="D123" s="45">
        <f t="shared" ref="D123" si="67">SUM(E123)-SUM(B123)-SUM(C123)</f>
        <v>0</v>
      </c>
      <c r="E123" s="15">
        <v>0</v>
      </c>
      <c r="F123" s="15">
        <v>0</v>
      </c>
      <c r="G123" s="17">
        <v>0</v>
      </c>
      <c r="H123" s="45">
        <f t="shared" ref="H123" si="68">SUM(I123)-SUM(F123)-SUM(G123)</f>
        <v>0</v>
      </c>
      <c r="I123" s="16">
        <v>0</v>
      </c>
    </row>
    <row r="124" spans="1:9" ht="12.75" customHeight="1" x14ac:dyDescent="0.2">
      <c r="A124" s="21" t="s">
        <v>114</v>
      </c>
      <c r="B124" s="15">
        <v>0</v>
      </c>
      <c r="C124" s="17">
        <v>0</v>
      </c>
      <c r="D124" s="45">
        <f t="shared" ref="D124" si="69">SUM(E124)-SUM(B124)-SUM(C124)</f>
        <v>0</v>
      </c>
      <c r="E124" s="15">
        <v>0</v>
      </c>
      <c r="F124" s="15">
        <v>0</v>
      </c>
      <c r="G124" s="17">
        <v>0</v>
      </c>
      <c r="H124" s="45">
        <f t="shared" ref="H124" si="70">SUM(I124)-SUM(F124)-SUM(G124)</f>
        <v>0</v>
      </c>
      <c r="I124" s="16">
        <v>0</v>
      </c>
    </row>
    <row r="125" spans="1:9" ht="12.75" customHeight="1" x14ac:dyDescent="0.2">
      <c r="A125" s="19" t="s">
        <v>115</v>
      </c>
      <c r="B125" s="45">
        <f t="shared" ref="B125:I125" si="71">SUM(B126,B127)</f>
        <v>24989.500000000007</v>
      </c>
      <c r="C125" s="45">
        <f t="shared" si="71"/>
        <v>-1001.2</v>
      </c>
      <c r="D125" s="45">
        <f t="shared" si="71"/>
        <v>2.9558577807620168E-12</v>
      </c>
      <c r="E125" s="45">
        <f t="shared" si="71"/>
        <v>23988.30000000001</v>
      </c>
      <c r="F125" s="45">
        <f t="shared" si="71"/>
        <v>24628.400000000009</v>
      </c>
      <c r="G125" s="45">
        <f t="shared" si="71"/>
        <v>-765.8</v>
      </c>
      <c r="H125" s="45">
        <f t="shared" si="71"/>
        <v>0</v>
      </c>
      <c r="I125" s="46">
        <f t="shared" si="71"/>
        <v>23862.600000000009</v>
      </c>
    </row>
    <row r="126" spans="1:9" ht="12.75" customHeight="1" x14ac:dyDescent="0.2">
      <c r="A126" s="21" t="s">
        <v>116</v>
      </c>
      <c r="B126" s="15">
        <v>24989.500000000007</v>
      </c>
      <c r="C126" s="17">
        <v>-1001.2</v>
      </c>
      <c r="D126" s="45">
        <f t="shared" ref="D126" si="72">SUM(E126)-SUM(B126)-SUM(C126)</f>
        <v>2.9558577807620168E-12</v>
      </c>
      <c r="E126" s="15">
        <v>23988.30000000001</v>
      </c>
      <c r="F126" s="15">
        <v>24628.400000000009</v>
      </c>
      <c r="G126" s="17">
        <v>-765.8</v>
      </c>
      <c r="H126" s="45">
        <f t="shared" ref="H126" si="73">SUM(I126)-SUM(F126)-SUM(G126)</f>
        <v>0</v>
      </c>
      <c r="I126" s="16">
        <v>23862.600000000009</v>
      </c>
    </row>
    <row r="127" spans="1:9" ht="12.75" customHeight="1" x14ac:dyDescent="0.2">
      <c r="A127" s="21" t="s">
        <v>117</v>
      </c>
      <c r="B127" s="15">
        <v>0</v>
      </c>
      <c r="C127" s="17">
        <v>0</v>
      </c>
      <c r="D127" s="45">
        <f t="shared" ref="D127" si="74">SUM(E127)-SUM(B127)-SUM(C127)</f>
        <v>0</v>
      </c>
      <c r="E127" s="15">
        <v>0</v>
      </c>
      <c r="F127" s="15">
        <v>0</v>
      </c>
      <c r="G127" s="17">
        <v>0</v>
      </c>
      <c r="H127" s="45">
        <f t="shared" ref="H127" si="75">SUM(I127)-SUM(F127)-SUM(G127)</f>
        <v>0</v>
      </c>
      <c r="I127" s="16">
        <v>0</v>
      </c>
    </row>
    <row r="128" spans="1:9" ht="12.75" customHeight="1" x14ac:dyDescent="0.2">
      <c r="A128" s="19" t="s">
        <v>118</v>
      </c>
      <c r="B128" s="17">
        <f t="shared" ref="B128:I128" si="76">SUM(B129,B130,B131)</f>
        <v>257.5</v>
      </c>
      <c r="C128" s="17">
        <f t="shared" si="76"/>
        <v>0</v>
      </c>
      <c r="D128" s="17">
        <f t="shared" si="76"/>
        <v>0</v>
      </c>
      <c r="E128" s="17">
        <f t="shared" si="76"/>
        <v>257.5</v>
      </c>
      <c r="F128" s="17">
        <f t="shared" si="76"/>
        <v>257.5</v>
      </c>
      <c r="G128" s="17">
        <f t="shared" si="76"/>
        <v>0</v>
      </c>
      <c r="H128" s="17">
        <f t="shared" si="76"/>
        <v>0</v>
      </c>
      <c r="I128" s="18">
        <f t="shared" si="76"/>
        <v>257.5</v>
      </c>
    </row>
    <row r="129" spans="1:9" ht="12.75" customHeight="1" x14ac:dyDescent="0.2">
      <c r="A129" s="21" t="s">
        <v>119</v>
      </c>
      <c r="B129" s="17" t="s">
        <v>7</v>
      </c>
      <c r="C129" s="17" t="s">
        <v>7</v>
      </c>
      <c r="D129" s="17" t="s">
        <v>7</v>
      </c>
      <c r="E129" s="17" t="s">
        <v>7</v>
      </c>
      <c r="F129" s="17" t="s">
        <v>7</v>
      </c>
      <c r="G129" s="17" t="s">
        <v>7</v>
      </c>
      <c r="H129" s="17" t="s">
        <v>7</v>
      </c>
      <c r="I129" s="18" t="s">
        <v>7</v>
      </c>
    </row>
    <row r="130" spans="1:9" ht="12.75" customHeight="1" x14ac:dyDescent="0.2">
      <c r="A130" s="21" t="s">
        <v>120</v>
      </c>
      <c r="B130" s="15">
        <v>0</v>
      </c>
      <c r="C130" s="17">
        <v>0</v>
      </c>
      <c r="D130" s="45">
        <f t="shared" ref="D130:D131" si="77">SUM(E130)-SUM(B130)-SUM(C130)</f>
        <v>0</v>
      </c>
      <c r="E130" s="15">
        <v>0</v>
      </c>
      <c r="F130" s="15">
        <v>0</v>
      </c>
      <c r="G130" s="17">
        <v>0</v>
      </c>
      <c r="H130" s="45">
        <f t="shared" ref="H130:H131" si="78">SUM(I130)-SUM(F130)-SUM(G130)</f>
        <v>0</v>
      </c>
      <c r="I130" s="16">
        <v>0</v>
      </c>
    </row>
    <row r="131" spans="1:9" ht="12.75" customHeight="1" x14ac:dyDescent="0.2">
      <c r="A131" s="21" t="s">
        <v>121</v>
      </c>
      <c r="B131" s="15">
        <v>257.5</v>
      </c>
      <c r="C131" s="17">
        <v>0</v>
      </c>
      <c r="D131" s="45">
        <f t="shared" si="77"/>
        <v>0</v>
      </c>
      <c r="E131" s="15">
        <v>257.5</v>
      </c>
      <c r="F131" s="15">
        <v>257.5</v>
      </c>
      <c r="G131" s="17">
        <v>0</v>
      </c>
      <c r="H131" s="45">
        <f t="shared" si="78"/>
        <v>0</v>
      </c>
      <c r="I131" s="16">
        <v>257.5</v>
      </c>
    </row>
    <row r="132" spans="1:9" ht="12.75" customHeight="1" x14ac:dyDescent="0.2">
      <c r="A132" s="19" t="s">
        <v>122</v>
      </c>
      <c r="B132" s="45">
        <f t="shared" ref="B132:I132" si="79">SUM(B133,B134)</f>
        <v>0</v>
      </c>
      <c r="C132" s="45">
        <f t="shared" si="79"/>
        <v>0</v>
      </c>
      <c r="D132" s="45">
        <f t="shared" si="79"/>
        <v>0</v>
      </c>
      <c r="E132" s="45">
        <f t="shared" si="79"/>
        <v>0</v>
      </c>
      <c r="F132" s="45">
        <f t="shared" si="79"/>
        <v>0</v>
      </c>
      <c r="G132" s="45">
        <f t="shared" si="79"/>
        <v>0</v>
      </c>
      <c r="H132" s="45">
        <f t="shared" si="79"/>
        <v>0</v>
      </c>
      <c r="I132" s="46">
        <f t="shared" si="79"/>
        <v>0</v>
      </c>
    </row>
    <row r="133" spans="1:9" ht="12.75" customHeight="1" x14ac:dyDescent="0.2">
      <c r="A133" s="21" t="s">
        <v>123</v>
      </c>
      <c r="B133" s="45">
        <f t="shared" ref="B133:I134" si="80">SUM(B136,B139)</f>
        <v>0</v>
      </c>
      <c r="C133" s="45">
        <f t="shared" si="80"/>
        <v>0</v>
      </c>
      <c r="D133" s="45">
        <f t="shared" si="80"/>
        <v>0</v>
      </c>
      <c r="E133" s="45">
        <f t="shared" si="80"/>
        <v>0</v>
      </c>
      <c r="F133" s="45">
        <f t="shared" si="80"/>
        <v>0</v>
      </c>
      <c r="G133" s="45">
        <f t="shared" si="80"/>
        <v>0</v>
      </c>
      <c r="H133" s="45">
        <f t="shared" si="80"/>
        <v>0</v>
      </c>
      <c r="I133" s="46">
        <f t="shared" si="80"/>
        <v>0</v>
      </c>
    </row>
    <row r="134" spans="1:9" ht="12.75" customHeight="1" x14ac:dyDescent="0.2">
      <c r="A134" s="21" t="s">
        <v>124</v>
      </c>
      <c r="B134" s="45">
        <f t="shared" si="80"/>
        <v>0</v>
      </c>
      <c r="C134" s="45">
        <f t="shared" si="80"/>
        <v>0</v>
      </c>
      <c r="D134" s="45">
        <f t="shared" si="80"/>
        <v>0</v>
      </c>
      <c r="E134" s="45">
        <f t="shared" si="80"/>
        <v>0</v>
      </c>
      <c r="F134" s="45">
        <f t="shared" si="80"/>
        <v>0</v>
      </c>
      <c r="G134" s="45">
        <f t="shared" si="80"/>
        <v>0</v>
      </c>
      <c r="H134" s="45">
        <f t="shared" si="80"/>
        <v>0</v>
      </c>
      <c r="I134" s="46">
        <f t="shared" si="80"/>
        <v>0</v>
      </c>
    </row>
    <row r="135" spans="1:9" ht="12.75" customHeight="1" x14ac:dyDescent="0.2">
      <c r="A135" s="22" t="s">
        <v>125</v>
      </c>
      <c r="B135" s="45">
        <f t="shared" ref="B135:I135" si="81">SUM(B136,B137)</f>
        <v>0</v>
      </c>
      <c r="C135" s="45">
        <f t="shared" si="81"/>
        <v>0</v>
      </c>
      <c r="D135" s="45">
        <f t="shared" si="81"/>
        <v>0</v>
      </c>
      <c r="E135" s="45">
        <f t="shared" si="81"/>
        <v>0</v>
      </c>
      <c r="F135" s="45">
        <f t="shared" si="81"/>
        <v>0</v>
      </c>
      <c r="G135" s="45">
        <f t="shared" si="81"/>
        <v>0</v>
      </c>
      <c r="H135" s="45">
        <f t="shared" si="81"/>
        <v>0</v>
      </c>
      <c r="I135" s="46">
        <f t="shared" si="81"/>
        <v>0</v>
      </c>
    </row>
    <row r="136" spans="1:9" ht="12.75" customHeight="1" x14ac:dyDescent="0.2">
      <c r="A136" s="23" t="s">
        <v>126</v>
      </c>
      <c r="B136" s="17" t="s">
        <v>7</v>
      </c>
      <c r="C136" s="17" t="s">
        <v>7</v>
      </c>
      <c r="D136" s="17" t="s">
        <v>7</v>
      </c>
      <c r="E136" s="17" t="s">
        <v>7</v>
      </c>
      <c r="F136" s="17" t="s">
        <v>7</v>
      </c>
      <c r="G136" s="17" t="s">
        <v>7</v>
      </c>
      <c r="H136" s="17" t="s">
        <v>7</v>
      </c>
      <c r="I136" s="18" t="s">
        <v>7</v>
      </c>
    </row>
    <row r="137" spans="1:9" ht="12.75" customHeight="1" x14ac:dyDescent="0.2">
      <c r="A137" s="23" t="s">
        <v>127</v>
      </c>
      <c r="B137" s="17" t="s">
        <v>7</v>
      </c>
      <c r="C137" s="17" t="s">
        <v>7</v>
      </c>
      <c r="D137" s="17" t="s">
        <v>7</v>
      </c>
      <c r="E137" s="17" t="s">
        <v>7</v>
      </c>
      <c r="F137" s="17" t="s">
        <v>7</v>
      </c>
      <c r="G137" s="17" t="s">
        <v>7</v>
      </c>
      <c r="H137" s="17" t="s">
        <v>7</v>
      </c>
      <c r="I137" s="18" t="s">
        <v>7</v>
      </c>
    </row>
    <row r="138" spans="1:9" ht="12.75" customHeight="1" x14ac:dyDescent="0.2">
      <c r="A138" s="22" t="s">
        <v>128</v>
      </c>
      <c r="B138" s="45">
        <f t="shared" ref="B138:I138" si="82">SUM(B139,B140)</f>
        <v>0</v>
      </c>
      <c r="C138" s="45">
        <f t="shared" si="82"/>
        <v>0</v>
      </c>
      <c r="D138" s="45">
        <f t="shared" si="82"/>
        <v>0</v>
      </c>
      <c r="E138" s="45">
        <f t="shared" si="82"/>
        <v>0</v>
      </c>
      <c r="F138" s="45">
        <f t="shared" si="82"/>
        <v>0</v>
      </c>
      <c r="G138" s="45">
        <f t="shared" si="82"/>
        <v>0</v>
      </c>
      <c r="H138" s="45">
        <f t="shared" si="82"/>
        <v>0</v>
      </c>
      <c r="I138" s="46">
        <f t="shared" si="82"/>
        <v>0</v>
      </c>
    </row>
    <row r="139" spans="1:9" ht="12.75" customHeight="1" x14ac:dyDescent="0.2">
      <c r="A139" s="23" t="s">
        <v>129</v>
      </c>
      <c r="B139" s="17" t="s">
        <v>7</v>
      </c>
      <c r="C139" s="17" t="s">
        <v>7</v>
      </c>
      <c r="D139" s="17" t="s">
        <v>7</v>
      </c>
      <c r="E139" s="17" t="s">
        <v>7</v>
      </c>
      <c r="F139" s="17" t="s">
        <v>7</v>
      </c>
      <c r="G139" s="17" t="s">
        <v>7</v>
      </c>
      <c r="H139" s="17" t="s">
        <v>7</v>
      </c>
      <c r="I139" s="18" t="s">
        <v>7</v>
      </c>
    </row>
    <row r="140" spans="1:9" ht="12.75" customHeight="1" x14ac:dyDescent="0.2">
      <c r="A140" s="23" t="s">
        <v>130</v>
      </c>
      <c r="B140" s="17" t="s">
        <v>7</v>
      </c>
      <c r="C140" s="17" t="s">
        <v>7</v>
      </c>
      <c r="D140" s="17" t="s">
        <v>7</v>
      </c>
      <c r="E140" s="17" t="s">
        <v>7</v>
      </c>
      <c r="F140" s="17" t="s">
        <v>7</v>
      </c>
      <c r="G140" s="17" t="s">
        <v>7</v>
      </c>
      <c r="H140" s="17" t="s">
        <v>7</v>
      </c>
      <c r="I140" s="18" t="s">
        <v>7</v>
      </c>
    </row>
    <row r="141" spans="1:9" ht="13.35" customHeight="1" x14ac:dyDescent="0.2">
      <c r="A141" s="13" t="s">
        <v>131</v>
      </c>
      <c r="B141" s="17">
        <f>SUM(B143,B144,B145,B146)</f>
        <v>0</v>
      </c>
      <c r="C141" s="17">
        <f t="shared" ref="C141:D141" si="83">SUM(C143,C144,C145,C146)</f>
        <v>0</v>
      </c>
      <c r="D141" s="17">
        <f t="shared" si="83"/>
        <v>0</v>
      </c>
      <c r="E141" s="17">
        <f>SUM(E143,E144,E145,E146)</f>
        <v>0</v>
      </c>
      <c r="F141" s="17">
        <f>SUM(F143,F144,F145,F146)</f>
        <v>0</v>
      </c>
      <c r="G141" s="17">
        <f t="shared" ref="G141:H141" si="84">SUM(G143,G144,G145,G146)</f>
        <v>0</v>
      </c>
      <c r="H141" s="17">
        <f t="shared" si="84"/>
        <v>0</v>
      </c>
      <c r="I141" s="18">
        <f>SUM(I143,I144,I145,I146)</f>
        <v>0</v>
      </c>
    </row>
    <row r="142" spans="1:9" ht="12.75" customHeight="1" x14ac:dyDescent="0.2">
      <c r="A142" s="19" t="s">
        <v>132</v>
      </c>
      <c r="B142" s="17" t="s">
        <v>7</v>
      </c>
      <c r="C142" s="17" t="s">
        <v>7</v>
      </c>
      <c r="D142" s="17" t="s">
        <v>7</v>
      </c>
      <c r="E142" s="17" t="s">
        <v>7</v>
      </c>
      <c r="F142" s="17" t="s">
        <v>7</v>
      </c>
      <c r="G142" s="17" t="s">
        <v>7</v>
      </c>
      <c r="H142" s="17" t="s">
        <v>7</v>
      </c>
      <c r="I142" s="18" t="s">
        <v>7</v>
      </c>
    </row>
    <row r="143" spans="1:9" ht="12.75" customHeight="1" x14ac:dyDescent="0.2">
      <c r="A143" s="19" t="s">
        <v>133</v>
      </c>
      <c r="B143" s="17" t="s">
        <v>7</v>
      </c>
      <c r="C143" s="17" t="s">
        <v>7</v>
      </c>
      <c r="D143" s="17" t="s">
        <v>7</v>
      </c>
      <c r="E143" s="17" t="s">
        <v>7</v>
      </c>
      <c r="F143" s="17" t="s">
        <v>7</v>
      </c>
      <c r="G143" s="17" t="s">
        <v>7</v>
      </c>
      <c r="H143" s="17" t="s">
        <v>7</v>
      </c>
      <c r="I143" s="18" t="s">
        <v>7</v>
      </c>
    </row>
    <row r="144" spans="1:9" ht="12.75" customHeight="1" x14ac:dyDescent="0.2">
      <c r="A144" s="19" t="s">
        <v>134</v>
      </c>
      <c r="B144" s="17" t="s">
        <v>7</v>
      </c>
      <c r="C144" s="17" t="s">
        <v>7</v>
      </c>
      <c r="D144" s="17" t="s">
        <v>7</v>
      </c>
      <c r="E144" s="17" t="s">
        <v>7</v>
      </c>
      <c r="F144" s="17" t="s">
        <v>7</v>
      </c>
      <c r="G144" s="17" t="s">
        <v>7</v>
      </c>
      <c r="H144" s="17" t="s">
        <v>7</v>
      </c>
      <c r="I144" s="18" t="s">
        <v>7</v>
      </c>
    </row>
    <row r="145" spans="1:9" ht="12.75" customHeight="1" x14ac:dyDescent="0.2">
      <c r="A145" s="19" t="s">
        <v>135</v>
      </c>
      <c r="B145" s="17" t="s">
        <v>7</v>
      </c>
      <c r="C145" s="17" t="s">
        <v>7</v>
      </c>
      <c r="D145" s="17" t="s">
        <v>7</v>
      </c>
      <c r="E145" s="17" t="s">
        <v>7</v>
      </c>
      <c r="F145" s="17" t="s">
        <v>7</v>
      </c>
      <c r="G145" s="17" t="s">
        <v>7</v>
      </c>
      <c r="H145" s="17" t="s">
        <v>7</v>
      </c>
      <c r="I145" s="18" t="s">
        <v>7</v>
      </c>
    </row>
    <row r="146" spans="1:9" ht="12.75" customHeight="1" x14ac:dyDescent="0.2">
      <c r="A146" s="19" t="s">
        <v>136</v>
      </c>
      <c r="B146" s="45">
        <f t="shared" ref="B146:I146" si="85">SUM(B147,B148)</f>
        <v>0</v>
      </c>
      <c r="C146" s="45">
        <f t="shared" si="85"/>
        <v>0</v>
      </c>
      <c r="D146" s="45">
        <f t="shared" si="85"/>
        <v>0</v>
      </c>
      <c r="E146" s="45">
        <f t="shared" si="85"/>
        <v>0</v>
      </c>
      <c r="F146" s="45">
        <f t="shared" si="85"/>
        <v>0</v>
      </c>
      <c r="G146" s="45">
        <f t="shared" si="85"/>
        <v>0</v>
      </c>
      <c r="H146" s="45">
        <f t="shared" si="85"/>
        <v>0</v>
      </c>
      <c r="I146" s="46">
        <f t="shared" si="85"/>
        <v>0</v>
      </c>
    </row>
    <row r="147" spans="1:9" ht="12.75" customHeight="1" x14ac:dyDescent="0.2">
      <c r="A147" s="22" t="s">
        <v>137</v>
      </c>
      <c r="B147" s="17" t="s">
        <v>7</v>
      </c>
      <c r="C147" s="17" t="s">
        <v>7</v>
      </c>
      <c r="D147" s="17" t="s">
        <v>7</v>
      </c>
      <c r="E147" s="17" t="s">
        <v>7</v>
      </c>
      <c r="F147" s="17" t="s">
        <v>7</v>
      </c>
      <c r="G147" s="17" t="s">
        <v>7</v>
      </c>
      <c r="H147" s="17" t="s">
        <v>7</v>
      </c>
      <c r="I147" s="18" t="s">
        <v>7</v>
      </c>
    </row>
    <row r="148" spans="1:9" ht="12.75" customHeight="1" x14ac:dyDescent="0.2">
      <c r="A148" s="22" t="s">
        <v>138</v>
      </c>
      <c r="B148" s="17" t="s">
        <v>7</v>
      </c>
      <c r="C148" s="17" t="s">
        <v>7</v>
      </c>
      <c r="D148" s="17" t="s">
        <v>7</v>
      </c>
      <c r="E148" s="17" t="s">
        <v>7</v>
      </c>
      <c r="F148" s="17" t="s">
        <v>7</v>
      </c>
      <c r="G148" s="17" t="s">
        <v>7</v>
      </c>
      <c r="H148" s="17" t="s">
        <v>7</v>
      </c>
      <c r="I148" s="18" t="s">
        <v>7</v>
      </c>
    </row>
    <row r="149" spans="1:9" ht="12.75" customHeight="1" x14ac:dyDescent="0.2">
      <c r="A149" s="19" t="s">
        <v>139</v>
      </c>
      <c r="B149" s="17" t="s">
        <v>7</v>
      </c>
      <c r="C149" s="17" t="s">
        <v>7</v>
      </c>
      <c r="D149" s="17" t="s">
        <v>7</v>
      </c>
      <c r="E149" s="17" t="s">
        <v>7</v>
      </c>
      <c r="F149" s="17" t="s">
        <v>7</v>
      </c>
      <c r="G149" s="17" t="s">
        <v>7</v>
      </c>
      <c r="H149" s="17" t="s">
        <v>7</v>
      </c>
      <c r="I149" s="18" t="s">
        <v>7</v>
      </c>
    </row>
    <row r="150" spans="1:9" ht="12.75" customHeight="1" x14ac:dyDescent="0.2">
      <c r="A150" s="19" t="s">
        <v>140</v>
      </c>
      <c r="B150" s="17" t="s">
        <v>7</v>
      </c>
      <c r="C150" s="17" t="s">
        <v>7</v>
      </c>
      <c r="D150" s="17" t="s">
        <v>7</v>
      </c>
      <c r="E150" s="17" t="s">
        <v>7</v>
      </c>
      <c r="F150" s="17" t="s">
        <v>7</v>
      </c>
      <c r="G150" s="17" t="s">
        <v>7</v>
      </c>
      <c r="H150" s="17" t="s">
        <v>7</v>
      </c>
      <c r="I150" s="18" t="s">
        <v>7</v>
      </c>
    </row>
    <row r="151" spans="1:9" ht="12.75" customHeight="1" x14ac:dyDescent="0.2">
      <c r="A151" s="19" t="s">
        <v>141</v>
      </c>
      <c r="B151" s="17" t="s">
        <v>7</v>
      </c>
      <c r="C151" s="17" t="s">
        <v>7</v>
      </c>
      <c r="D151" s="17" t="s">
        <v>7</v>
      </c>
      <c r="E151" s="17" t="s">
        <v>7</v>
      </c>
      <c r="F151" s="17" t="s">
        <v>7</v>
      </c>
      <c r="G151" s="17" t="s">
        <v>7</v>
      </c>
      <c r="H151" s="17" t="s">
        <v>7</v>
      </c>
      <c r="I151" s="18" t="s">
        <v>7</v>
      </c>
    </row>
    <row r="152" spans="1:9" ht="12.75" customHeight="1" x14ac:dyDescent="0.2">
      <c r="A152" s="19" t="s">
        <v>142</v>
      </c>
      <c r="B152" s="17" t="s">
        <v>7</v>
      </c>
      <c r="C152" s="17" t="s">
        <v>7</v>
      </c>
      <c r="D152" s="17" t="s">
        <v>7</v>
      </c>
      <c r="E152" s="17" t="s">
        <v>7</v>
      </c>
      <c r="F152" s="17" t="s">
        <v>7</v>
      </c>
      <c r="G152" s="17" t="s">
        <v>7</v>
      </c>
      <c r="H152" s="17" t="s">
        <v>7</v>
      </c>
      <c r="I152" s="18" t="s">
        <v>7</v>
      </c>
    </row>
    <row r="153" spans="1:9" ht="12.75" customHeight="1" x14ac:dyDescent="0.2">
      <c r="A153" s="19" t="s">
        <v>143</v>
      </c>
      <c r="B153" s="17" t="s">
        <v>7</v>
      </c>
      <c r="C153" s="17" t="s">
        <v>7</v>
      </c>
      <c r="D153" s="17" t="s">
        <v>7</v>
      </c>
      <c r="E153" s="17" t="s">
        <v>7</v>
      </c>
      <c r="F153" s="17" t="s">
        <v>7</v>
      </c>
      <c r="G153" s="17" t="s">
        <v>7</v>
      </c>
      <c r="H153" s="17" t="s">
        <v>7</v>
      </c>
      <c r="I153" s="18" t="s">
        <v>7</v>
      </c>
    </row>
    <row r="154" spans="1:9" ht="12.75" customHeight="1" x14ac:dyDescent="0.2">
      <c r="A154" s="19" t="s">
        <v>144</v>
      </c>
      <c r="B154" s="17" t="s">
        <v>7</v>
      </c>
      <c r="C154" s="17" t="s">
        <v>7</v>
      </c>
      <c r="D154" s="17" t="s">
        <v>7</v>
      </c>
      <c r="E154" s="17" t="s">
        <v>7</v>
      </c>
      <c r="F154" s="17" t="s">
        <v>7</v>
      </c>
      <c r="G154" s="17" t="s">
        <v>7</v>
      </c>
      <c r="H154" s="17" t="s">
        <v>7</v>
      </c>
      <c r="I154" s="18" t="s">
        <v>7</v>
      </c>
    </row>
    <row r="155" spans="1:9" ht="13.35" customHeight="1" x14ac:dyDescent="0.2">
      <c r="A155" s="13" t="s">
        <v>145</v>
      </c>
      <c r="B155" s="15">
        <f t="shared" ref="B155:I155" si="86">SUM(B159,B162,B165,B168)</f>
        <v>6479.1999999999989</v>
      </c>
      <c r="C155" s="15">
        <f t="shared" si="86"/>
        <v>123.69999999999999</v>
      </c>
      <c r="D155" s="15">
        <f t="shared" si="86"/>
        <v>6.1817218011128716E-13</v>
      </c>
      <c r="E155" s="15">
        <f t="shared" si="86"/>
        <v>6602.9</v>
      </c>
      <c r="F155" s="15">
        <f t="shared" si="86"/>
        <v>6977.1</v>
      </c>
      <c r="G155" s="15">
        <f t="shared" si="86"/>
        <v>137.9</v>
      </c>
      <c r="H155" s="15">
        <f t="shared" si="86"/>
        <v>3.1974423109204508E-13</v>
      </c>
      <c r="I155" s="16">
        <f t="shared" si="86"/>
        <v>7115.0000000000009</v>
      </c>
    </row>
    <row r="156" spans="1:9" ht="12.75" customHeight="1" x14ac:dyDescent="0.2">
      <c r="A156" s="19" t="s">
        <v>146</v>
      </c>
      <c r="B156" s="45">
        <f t="shared" ref="B156:I156" si="87">SUM(B157,B158)</f>
        <v>0</v>
      </c>
      <c r="C156" s="45">
        <f t="shared" si="87"/>
        <v>0</v>
      </c>
      <c r="D156" s="45">
        <f t="shared" si="87"/>
        <v>0</v>
      </c>
      <c r="E156" s="45">
        <f t="shared" si="87"/>
        <v>0</v>
      </c>
      <c r="F156" s="45">
        <f t="shared" si="87"/>
        <v>0</v>
      </c>
      <c r="G156" s="45">
        <f t="shared" si="87"/>
        <v>0</v>
      </c>
      <c r="H156" s="45">
        <f t="shared" si="87"/>
        <v>0</v>
      </c>
      <c r="I156" s="46">
        <f t="shared" si="87"/>
        <v>0</v>
      </c>
    </row>
    <row r="157" spans="1:9" ht="12.75" customHeight="1" x14ac:dyDescent="0.2">
      <c r="A157" s="21" t="s">
        <v>147</v>
      </c>
      <c r="B157" s="17" t="s">
        <v>7</v>
      </c>
      <c r="C157" s="17" t="s">
        <v>7</v>
      </c>
      <c r="D157" s="17" t="s">
        <v>7</v>
      </c>
      <c r="E157" s="17" t="s">
        <v>7</v>
      </c>
      <c r="F157" s="17" t="s">
        <v>7</v>
      </c>
      <c r="G157" s="17" t="s">
        <v>7</v>
      </c>
      <c r="H157" s="17" t="s">
        <v>7</v>
      </c>
      <c r="I157" s="18" t="s">
        <v>7</v>
      </c>
    </row>
    <row r="158" spans="1:9" ht="12.75" customHeight="1" x14ac:dyDescent="0.2">
      <c r="A158" s="21" t="s">
        <v>148</v>
      </c>
      <c r="B158" s="17" t="s">
        <v>7</v>
      </c>
      <c r="C158" s="17" t="s">
        <v>7</v>
      </c>
      <c r="D158" s="17" t="s">
        <v>7</v>
      </c>
      <c r="E158" s="17" t="s">
        <v>7</v>
      </c>
      <c r="F158" s="17" t="s">
        <v>7</v>
      </c>
      <c r="G158" s="17" t="s">
        <v>7</v>
      </c>
      <c r="H158" s="17" t="s">
        <v>7</v>
      </c>
      <c r="I158" s="18" t="s">
        <v>7</v>
      </c>
    </row>
    <row r="159" spans="1:9" ht="12.75" customHeight="1" x14ac:dyDescent="0.2">
      <c r="A159" s="19" t="s">
        <v>149</v>
      </c>
      <c r="B159" s="45">
        <f t="shared" ref="B159:I159" si="88">SUM(B160,B161)</f>
        <v>0</v>
      </c>
      <c r="C159" s="45">
        <f t="shared" si="88"/>
        <v>0</v>
      </c>
      <c r="D159" s="45">
        <f t="shared" si="88"/>
        <v>0</v>
      </c>
      <c r="E159" s="45">
        <f t="shared" si="88"/>
        <v>0</v>
      </c>
      <c r="F159" s="45">
        <f t="shared" si="88"/>
        <v>0</v>
      </c>
      <c r="G159" s="45">
        <f t="shared" si="88"/>
        <v>0</v>
      </c>
      <c r="H159" s="45">
        <f t="shared" si="88"/>
        <v>0</v>
      </c>
      <c r="I159" s="46">
        <f t="shared" si="88"/>
        <v>0</v>
      </c>
    </row>
    <row r="160" spans="1:9" ht="12.75" customHeight="1" x14ac:dyDescent="0.2">
      <c r="A160" s="21" t="s">
        <v>150</v>
      </c>
      <c r="B160" s="17" t="s">
        <v>7</v>
      </c>
      <c r="C160" s="17" t="s">
        <v>7</v>
      </c>
      <c r="D160" s="17" t="s">
        <v>7</v>
      </c>
      <c r="E160" s="17" t="s">
        <v>7</v>
      </c>
      <c r="F160" s="17" t="s">
        <v>7</v>
      </c>
      <c r="G160" s="17" t="s">
        <v>7</v>
      </c>
      <c r="H160" s="17" t="s">
        <v>7</v>
      </c>
      <c r="I160" s="18" t="s">
        <v>7</v>
      </c>
    </row>
    <row r="161" spans="1:9" ht="12.75" customHeight="1" x14ac:dyDescent="0.2">
      <c r="A161" s="21" t="s">
        <v>151</v>
      </c>
      <c r="B161" s="17" t="s">
        <v>7</v>
      </c>
      <c r="C161" s="17" t="s">
        <v>7</v>
      </c>
      <c r="D161" s="17" t="s">
        <v>7</v>
      </c>
      <c r="E161" s="17" t="s">
        <v>7</v>
      </c>
      <c r="F161" s="17" t="s">
        <v>7</v>
      </c>
      <c r="G161" s="17" t="s">
        <v>7</v>
      </c>
      <c r="H161" s="17" t="s">
        <v>7</v>
      </c>
      <c r="I161" s="18" t="s">
        <v>7</v>
      </c>
    </row>
    <row r="162" spans="1:9" ht="12.75" customHeight="1" x14ac:dyDescent="0.2">
      <c r="A162" s="19" t="s">
        <v>152</v>
      </c>
      <c r="B162" s="45">
        <f t="shared" ref="B162:I162" si="89">SUM(B163,B164)</f>
        <v>0</v>
      </c>
      <c r="C162" s="45">
        <f t="shared" si="89"/>
        <v>0</v>
      </c>
      <c r="D162" s="45">
        <f t="shared" si="89"/>
        <v>0</v>
      </c>
      <c r="E162" s="45">
        <f t="shared" si="89"/>
        <v>0</v>
      </c>
      <c r="F162" s="45">
        <f t="shared" si="89"/>
        <v>0</v>
      </c>
      <c r="G162" s="45">
        <f t="shared" si="89"/>
        <v>0</v>
      </c>
      <c r="H162" s="45">
        <f t="shared" si="89"/>
        <v>0</v>
      </c>
      <c r="I162" s="46">
        <f t="shared" si="89"/>
        <v>0</v>
      </c>
    </row>
    <row r="163" spans="1:9" ht="12.75" customHeight="1" x14ac:dyDescent="0.2">
      <c r="A163" s="21" t="s">
        <v>153</v>
      </c>
      <c r="B163" s="17" t="s">
        <v>7</v>
      </c>
      <c r="C163" s="17" t="s">
        <v>7</v>
      </c>
      <c r="D163" s="17" t="s">
        <v>7</v>
      </c>
      <c r="E163" s="17" t="s">
        <v>7</v>
      </c>
      <c r="F163" s="17" t="s">
        <v>7</v>
      </c>
      <c r="G163" s="17" t="s">
        <v>7</v>
      </c>
      <c r="H163" s="17" t="s">
        <v>7</v>
      </c>
      <c r="I163" s="18" t="s">
        <v>7</v>
      </c>
    </row>
    <row r="164" spans="1:9" ht="12.75" customHeight="1" x14ac:dyDescent="0.2">
      <c r="A164" s="21" t="s">
        <v>154</v>
      </c>
      <c r="B164" s="17" t="s">
        <v>7</v>
      </c>
      <c r="C164" s="17" t="s">
        <v>7</v>
      </c>
      <c r="D164" s="17" t="s">
        <v>7</v>
      </c>
      <c r="E164" s="17" t="s">
        <v>7</v>
      </c>
      <c r="F164" s="17" t="s">
        <v>7</v>
      </c>
      <c r="G164" s="17" t="s">
        <v>7</v>
      </c>
      <c r="H164" s="17" t="s">
        <v>7</v>
      </c>
      <c r="I164" s="18" t="s">
        <v>7</v>
      </c>
    </row>
    <row r="165" spans="1:9" ht="12.75" customHeight="1" x14ac:dyDescent="0.2">
      <c r="A165" s="19" t="s">
        <v>155</v>
      </c>
      <c r="B165" s="45">
        <f t="shared" ref="B165:I165" si="90">SUM(B166,B167)</f>
        <v>0</v>
      </c>
      <c r="C165" s="45">
        <f t="shared" si="90"/>
        <v>0</v>
      </c>
      <c r="D165" s="45">
        <f t="shared" si="90"/>
        <v>0</v>
      </c>
      <c r="E165" s="45">
        <f t="shared" si="90"/>
        <v>0</v>
      </c>
      <c r="F165" s="45">
        <f t="shared" si="90"/>
        <v>0</v>
      </c>
      <c r="G165" s="45">
        <f t="shared" si="90"/>
        <v>0</v>
      </c>
      <c r="H165" s="45">
        <f t="shared" si="90"/>
        <v>0</v>
      </c>
      <c r="I165" s="46">
        <f t="shared" si="90"/>
        <v>0</v>
      </c>
    </row>
    <row r="166" spans="1:9" ht="12.75" customHeight="1" x14ac:dyDescent="0.2">
      <c r="A166" s="21" t="s">
        <v>156</v>
      </c>
      <c r="B166" s="17" t="s">
        <v>7</v>
      </c>
      <c r="C166" s="17" t="s">
        <v>7</v>
      </c>
      <c r="D166" s="17" t="s">
        <v>7</v>
      </c>
      <c r="E166" s="17" t="s">
        <v>7</v>
      </c>
      <c r="F166" s="17" t="s">
        <v>7</v>
      </c>
      <c r="G166" s="17" t="s">
        <v>7</v>
      </c>
      <c r="H166" s="17" t="s">
        <v>7</v>
      </c>
      <c r="I166" s="18" t="s">
        <v>7</v>
      </c>
    </row>
    <row r="167" spans="1:9" ht="12.75" customHeight="1" x14ac:dyDescent="0.2">
      <c r="A167" s="21" t="s">
        <v>157</v>
      </c>
      <c r="B167" s="17" t="s">
        <v>7</v>
      </c>
      <c r="C167" s="17" t="s">
        <v>7</v>
      </c>
      <c r="D167" s="17" t="s">
        <v>7</v>
      </c>
      <c r="E167" s="17" t="s">
        <v>7</v>
      </c>
      <c r="F167" s="17" t="s">
        <v>7</v>
      </c>
      <c r="G167" s="17" t="s">
        <v>7</v>
      </c>
      <c r="H167" s="17" t="s">
        <v>7</v>
      </c>
      <c r="I167" s="18" t="s">
        <v>7</v>
      </c>
    </row>
    <row r="168" spans="1:9" ht="12.75" customHeight="1" x14ac:dyDescent="0.2">
      <c r="A168" s="19" t="s">
        <v>158</v>
      </c>
      <c r="B168" s="45">
        <f t="shared" ref="B168:I168" si="91">SUM(B169,B170)</f>
        <v>6479.1999999999989</v>
      </c>
      <c r="C168" s="45">
        <f t="shared" si="91"/>
        <v>123.69999999999999</v>
      </c>
      <c r="D168" s="45">
        <f t="shared" si="91"/>
        <v>6.1817218011128716E-13</v>
      </c>
      <c r="E168" s="45">
        <f t="shared" si="91"/>
        <v>6602.9</v>
      </c>
      <c r="F168" s="45">
        <f t="shared" si="91"/>
        <v>6977.1</v>
      </c>
      <c r="G168" s="45">
        <f t="shared" si="91"/>
        <v>137.9</v>
      </c>
      <c r="H168" s="45">
        <f t="shared" si="91"/>
        <v>3.1974423109204508E-13</v>
      </c>
      <c r="I168" s="46">
        <f t="shared" si="91"/>
        <v>7115.0000000000009</v>
      </c>
    </row>
    <row r="169" spans="1:9" ht="12.75" customHeight="1" x14ac:dyDescent="0.2">
      <c r="A169" s="21" t="s">
        <v>159</v>
      </c>
      <c r="B169" s="45">
        <f t="shared" ref="B169:I170" si="92">SUM(B172,B175)</f>
        <v>5545.4999999999991</v>
      </c>
      <c r="C169" s="45">
        <f t="shared" si="92"/>
        <v>81.899999999999991</v>
      </c>
      <c r="D169" s="45">
        <f t="shared" si="92"/>
        <v>5.5422333389287814E-13</v>
      </c>
      <c r="E169" s="45">
        <f t="shared" si="92"/>
        <v>5627.4</v>
      </c>
      <c r="F169" s="45">
        <f t="shared" si="92"/>
        <v>5875.2000000000007</v>
      </c>
      <c r="G169" s="45">
        <f t="shared" si="92"/>
        <v>88.8</v>
      </c>
      <c r="H169" s="45">
        <f t="shared" si="92"/>
        <v>1.8474111129762605E-13</v>
      </c>
      <c r="I169" s="46">
        <f t="shared" si="92"/>
        <v>5964.0000000000009</v>
      </c>
    </row>
    <row r="170" spans="1:9" ht="12.75" customHeight="1" x14ac:dyDescent="0.2">
      <c r="A170" s="21" t="s">
        <v>160</v>
      </c>
      <c r="B170" s="45">
        <f t="shared" si="92"/>
        <v>933.69999999999982</v>
      </c>
      <c r="C170" s="45">
        <f t="shared" si="92"/>
        <v>41.800000000000004</v>
      </c>
      <c r="D170" s="45">
        <f t="shared" si="92"/>
        <v>6.3948846218409017E-14</v>
      </c>
      <c r="E170" s="45">
        <f t="shared" si="92"/>
        <v>975.49999999999989</v>
      </c>
      <c r="F170" s="45">
        <f t="shared" si="92"/>
        <v>1101.8999999999999</v>
      </c>
      <c r="G170" s="45">
        <f t="shared" si="92"/>
        <v>49.1</v>
      </c>
      <c r="H170" s="45">
        <f t="shared" si="92"/>
        <v>1.3500311979441904E-13</v>
      </c>
      <c r="I170" s="46">
        <f t="shared" si="92"/>
        <v>1151</v>
      </c>
    </row>
    <row r="171" spans="1:9" ht="12.75" customHeight="1" x14ac:dyDescent="0.2">
      <c r="A171" s="22" t="s">
        <v>161</v>
      </c>
      <c r="B171" s="45">
        <f t="shared" ref="B171:I171" si="93">SUM(B172,B173)</f>
        <v>0</v>
      </c>
      <c r="C171" s="45">
        <f t="shared" si="93"/>
        <v>0</v>
      </c>
      <c r="D171" s="45">
        <f t="shared" si="93"/>
        <v>0</v>
      </c>
      <c r="E171" s="45">
        <f t="shared" si="93"/>
        <v>0</v>
      </c>
      <c r="F171" s="45">
        <f t="shared" si="93"/>
        <v>0</v>
      </c>
      <c r="G171" s="45">
        <f t="shared" si="93"/>
        <v>0</v>
      </c>
      <c r="H171" s="45">
        <f t="shared" si="93"/>
        <v>0</v>
      </c>
      <c r="I171" s="46">
        <f t="shared" si="93"/>
        <v>0</v>
      </c>
    </row>
    <row r="172" spans="1:9" ht="12.75" customHeight="1" x14ac:dyDescent="0.2">
      <c r="A172" s="23" t="s">
        <v>162</v>
      </c>
      <c r="B172" s="17" t="s">
        <v>7</v>
      </c>
      <c r="C172" s="17" t="s">
        <v>7</v>
      </c>
      <c r="D172" s="17" t="s">
        <v>7</v>
      </c>
      <c r="E172" s="17" t="s">
        <v>7</v>
      </c>
      <c r="F172" s="17" t="s">
        <v>7</v>
      </c>
      <c r="G172" s="17" t="s">
        <v>7</v>
      </c>
      <c r="H172" s="17" t="s">
        <v>7</v>
      </c>
      <c r="I172" s="18" t="s">
        <v>7</v>
      </c>
    </row>
    <row r="173" spans="1:9" ht="12.75" customHeight="1" x14ac:dyDescent="0.2">
      <c r="A173" s="23" t="s">
        <v>163</v>
      </c>
      <c r="B173" s="17" t="s">
        <v>7</v>
      </c>
      <c r="C173" s="17" t="s">
        <v>7</v>
      </c>
      <c r="D173" s="17" t="s">
        <v>7</v>
      </c>
      <c r="E173" s="17" t="s">
        <v>7</v>
      </c>
      <c r="F173" s="17" t="s">
        <v>7</v>
      </c>
      <c r="G173" s="17" t="s">
        <v>7</v>
      </c>
      <c r="H173" s="17" t="s">
        <v>7</v>
      </c>
      <c r="I173" s="18" t="s">
        <v>7</v>
      </c>
    </row>
    <row r="174" spans="1:9" ht="12.75" customHeight="1" x14ac:dyDescent="0.2">
      <c r="A174" s="22" t="s">
        <v>164</v>
      </c>
      <c r="B174" s="45">
        <f t="shared" ref="B174:I174" si="94">SUM(B175,B176)</f>
        <v>6479.1999999999989</v>
      </c>
      <c r="C174" s="45">
        <f t="shared" si="94"/>
        <v>123.69999999999999</v>
      </c>
      <c r="D174" s="45">
        <f t="shared" si="94"/>
        <v>6.1817218011128716E-13</v>
      </c>
      <c r="E174" s="45">
        <f t="shared" si="94"/>
        <v>6602.9</v>
      </c>
      <c r="F174" s="45">
        <f t="shared" si="94"/>
        <v>6977.1</v>
      </c>
      <c r="G174" s="45">
        <f t="shared" si="94"/>
        <v>137.9</v>
      </c>
      <c r="H174" s="45">
        <f t="shared" si="94"/>
        <v>3.1974423109204508E-13</v>
      </c>
      <c r="I174" s="46">
        <f t="shared" si="94"/>
        <v>7115.0000000000009</v>
      </c>
    </row>
    <row r="175" spans="1:9" ht="12.75" customHeight="1" x14ac:dyDescent="0.2">
      <c r="A175" s="23" t="s">
        <v>165</v>
      </c>
      <c r="B175" s="15">
        <v>5545.4999999999991</v>
      </c>
      <c r="C175" s="17">
        <v>81.899999999999991</v>
      </c>
      <c r="D175" s="45">
        <f t="shared" ref="D175:D176" si="95">SUM(E175)-SUM(B175)-SUM(C175)</f>
        <v>5.5422333389287814E-13</v>
      </c>
      <c r="E175" s="15">
        <v>5627.4</v>
      </c>
      <c r="F175" s="15">
        <v>5875.2000000000007</v>
      </c>
      <c r="G175" s="17">
        <v>88.8</v>
      </c>
      <c r="H175" s="45">
        <f t="shared" ref="H175:H176" si="96">SUM(I175)-SUM(F175)-SUM(G175)</f>
        <v>1.8474111129762605E-13</v>
      </c>
      <c r="I175" s="16">
        <v>5964.0000000000009</v>
      </c>
    </row>
    <row r="176" spans="1:9" ht="12.75" customHeight="1" x14ac:dyDescent="0.2">
      <c r="A176" s="23" t="s">
        <v>166</v>
      </c>
      <c r="B176" s="15">
        <v>933.69999999999982</v>
      </c>
      <c r="C176" s="17">
        <v>41.800000000000004</v>
      </c>
      <c r="D176" s="45">
        <f t="shared" si="95"/>
        <v>6.3948846218409017E-14</v>
      </c>
      <c r="E176" s="15">
        <v>975.49999999999989</v>
      </c>
      <c r="F176" s="15">
        <v>1101.8999999999999</v>
      </c>
      <c r="G176" s="17">
        <v>49.1</v>
      </c>
      <c r="H176" s="45">
        <f t="shared" si="96"/>
        <v>1.3500311979441904E-13</v>
      </c>
      <c r="I176" s="16">
        <v>1151</v>
      </c>
    </row>
    <row r="177" spans="1:9" ht="13.35" customHeight="1" x14ac:dyDescent="0.2">
      <c r="A177" s="13" t="s">
        <v>167</v>
      </c>
      <c r="B177" s="15">
        <f t="shared" ref="B177:I177" si="97">SUM(B181,B184,B187,B190)</f>
        <v>1749.7</v>
      </c>
      <c r="C177" s="15">
        <f t="shared" si="97"/>
        <v>137.9</v>
      </c>
      <c r="D177" s="15">
        <f t="shared" si="97"/>
        <v>2.2737367544323206E-13</v>
      </c>
      <c r="E177" s="15">
        <f t="shared" si="97"/>
        <v>1887.6000000000004</v>
      </c>
      <c r="F177" s="15">
        <f t="shared" si="97"/>
        <v>2017.4000000000005</v>
      </c>
      <c r="G177" s="15">
        <f t="shared" si="97"/>
        <v>101.80000000000001</v>
      </c>
      <c r="H177" s="15">
        <f t="shared" si="97"/>
        <v>-0.10000000000013642</v>
      </c>
      <c r="I177" s="16">
        <f t="shared" si="97"/>
        <v>2119.1000000000004</v>
      </c>
    </row>
    <row r="178" spans="1:9" ht="12.75" customHeight="1" x14ac:dyDescent="0.2">
      <c r="A178" s="19" t="s">
        <v>168</v>
      </c>
      <c r="B178" s="45">
        <f t="shared" ref="B178:I178" si="98">SUM(B179,B180)</f>
        <v>0</v>
      </c>
      <c r="C178" s="45">
        <f t="shared" si="98"/>
        <v>0</v>
      </c>
      <c r="D178" s="45">
        <f t="shared" si="98"/>
        <v>0</v>
      </c>
      <c r="E178" s="45">
        <f t="shared" si="98"/>
        <v>0</v>
      </c>
      <c r="F178" s="45">
        <f t="shared" si="98"/>
        <v>0</v>
      </c>
      <c r="G178" s="45">
        <f t="shared" si="98"/>
        <v>0</v>
      </c>
      <c r="H178" s="45">
        <f t="shared" si="98"/>
        <v>0</v>
      </c>
      <c r="I178" s="46">
        <f t="shared" si="98"/>
        <v>0</v>
      </c>
    </row>
    <row r="179" spans="1:9" ht="12.75" customHeight="1" x14ac:dyDescent="0.2">
      <c r="A179" s="21" t="s">
        <v>169</v>
      </c>
      <c r="B179" s="17" t="s">
        <v>7</v>
      </c>
      <c r="C179" s="17" t="s">
        <v>7</v>
      </c>
      <c r="D179" s="17" t="s">
        <v>7</v>
      </c>
      <c r="E179" s="17" t="s">
        <v>7</v>
      </c>
      <c r="F179" s="17" t="s">
        <v>7</v>
      </c>
      <c r="G179" s="17" t="s">
        <v>7</v>
      </c>
      <c r="H179" s="17" t="s">
        <v>7</v>
      </c>
      <c r="I179" s="18" t="s">
        <v>7</v>
      </c>
    </row>
    <row r="180" spans="1:9" ht="12.75" customHeight="1" x14ac:dyDescent="0.2">
      <c r="A180" s="21" t="s">
        <v>170</v>
      </c>
      <c r="B180" s="17" t="s">
        <v>7</v>
      </c>
      <c r="C180" s="17" t="s">
        <v>7</v>
      </c>
      <c r="D180" s="17" t="s">
        <v>7</v>
      </c>
      <c r="E180" s="17" t="s">
        <v>7</v>
      </c>
      <c r="F180" s="17" t="s">
        <v>7</v>
      </c>
      <c r="G180" s="17" t="s">
        <v>7</v>
      </c>
      <c r="H180" s="17" t="s">
        <v>7</v>
      </c>
      <c r="I180" s="18" t="s">
        <v>7</v>
      </c>
    </row>
    <row r="181" spans="1:9" ht="12.75" customHeight="1" x14ac:dyDescent="0.2">
      <c r="A181" s="19" t="s">
        <v>171</v>
      </c>
      <c r="B181" s="45">
        <f t="shared" ref="B181:I181" si="99">SUM(B182,B183)</f>
        <v>0.5</v>
      </c>
      <c r="C181" s="45">
        <f t="shared" si="99"/>
        <v>0</v>
      </c>
      <c r="D181" s="45">
        <f t="shared" si="99"/>
        <v>0</v>
      </c>
      <c r="E181" s="45">
        <f t="shared" si="99"/>
        <v>0.5</v>
      </c>
      <c r="F181" s="45">
        <f t="shared" si="99"/>
        <v>0.5</v>
      </c>
      <c r="G181" s="45">
        <f t="shared" si="99"/>
        <v>0</v>
      </c>
      <c r="H181" s="45">
        <f t="shared" si="99"/>
        <v>0</v>
      </c>
      <c r="I181" s="46">
        <f t="shared" si="99"/>
        <v>0.5</v>
      </c>
    </row>
    <row r="182" spans="1:9" ht="12.75" customHeight="1" x14ac:dyDescent="0.2">
      <c r="A182" s="21" t="s">
        <v>172</v>
      </c>
      <c r="B182" s="15">
        <v>0.5</v>
      </c>
      <c r="C182" s="17">
        <v>0</v>
      </c>
      <c r="D182" s="45">
        <f t="shared" ref="D182" si="100">SUM(E182)-SUM(B182)-SUM(C182)</f>
        <v>0</v>
      </c>
      <c r="E182" s="15">
        <v>0.5</v>
      </c>
      <c r="F182" s="15">
        <v>0.5</v>
      </c>
      <c r="G182" s="17">
        <v>0</v>
      </c>
      <c r="H182" s="45">
        <f t="shared" ref="H182" si="101">SUM(I182)-SUM(F182)-SUM(G182)</f>
        <v>0</v>
      </c>
      <c r="I182" s="16">
        <v>0.5</v>
      </c>
    </row>
    <row r="183" spans="1:9" ht="12.75" customHeight="1" x14ac:dyDescent="0.2">
      <c r="A183" s="21" t="s">
        <v>173</v>
      </c>
      <c r="B183" s="17" t="s">
        <v>7</v>
      </c>
      <c r="C183" s="17" t="s">
        <v>7</v>
      </c>
      <c r="D183" s="17" t="s">
        <v>7</v>
      </c>
      <c r="E183" s="17" t="s">
        <v>7</v>
      </c>
      <c r="F183" s="17" t="s">
        <v>7</v>
      </c>
      <c r="G183" s="17" t="s">
        <v>7</v>
      </c>
      <c r="H183" s="17" t="s">
        <v>7</v>
      </c>
      <c r="I183" s="18" t="s">
        <v>7</v>
      </c>
    </row>
    <row r="184" spans="1:9" ht="12.75" customHeight="1" x14ac:dyDescent="0.2">
      <c r="A184" s="19" t="s">
        <v>174</v>
      </c>
      <c r="B184" s="45">
        <f t="shared" ref="B184:I184" si="102">SUM(B185,B186)</f>
        <v>259.70000000000016</v>
      </c>
      <c r="C184" s="45">
        <f t="shared" si="102"/>
        <v>102.7</v>
      </c>
      <c r="D184" s="45">
        <f t="shared" si="102"/>
        <v>0</v>
      </c>
      <c r="E184" s="45">
        <f t="shared" si="102"/>
        <v>362.40000000000015</v>
      </c>
      <c r="F184" s="45">
        <f t="shared" si="102"/>
        <v>364.20000000000016</v>
      </c>
      <c r="G184" s="45">
        <f t="shared" si="102"/>
        <v>108</v>
      </c>
      <c r="H184" s="45">
        <f t="shared" si="102"/>
        <v>0</v>
      </c>
      <c r="I184" s="46">
        <f t="shared" si="102"/>
        <v>472.20000000000016</v>
      </c>
    </row>
    <row r="185" spans="1:9" ht="12.75" customHeight="1" x14ac:dyDescent="0.2">
      <c r="A185" s="21" t="s">
        <v>175</v>
      </c>
      <c r="B185" s="15">
        <v>259.70000000000016</v>
      </c>
      <c r="C185" s="17">
        <v>102.7</v>
      </c>
      <c r="D185" s="45">
        <f t="shared" ref="D185" si="103">SUM(E185)-SUM(B185)-SUM(C185)</f>
        <v>0</v>
      </c>
      <c r="E185" s="15">
        <v>362.40000000000015</v>
      </c>
      <c r="F185" s="15">
        <v>364.20000000000016</v>
      </c>
      <c r="G185" s="17">
        <v>108</v>
      </c>
      <c r="H185" s="45">
        <f t="shared" ref="H185" si="104">SUM(I185)-SUM(F185)-SUM(G185)</f>
        <v>0</v>
      </c>
      <c r="I185" s="16">
        <v>472.20000000000016</v>
      </c>
    </row>
    <row r="186" spans="1:9" ht="12.75" customHeight="1" x14ac:dyDescent="0.2">
      <c r="A186" s="21" t="s">
        <v>176</v>
      </c>
      <c r="B186" s="17" t="s">
        <v>7</v>
      </c>
      <c r="C186" s="17" t="s">
        <v>7</v>
      </c>
      <c r="D186" s="17" t="s">
        <v>7</v>
      </c>
      <c r="E186" s="17" t="s">
        <v>7</v>
      </c>
      <c r="F186" s="17" t="s">
        <v>7</v>
      </c>
      <c r="G186" s="17" t="s">
        <v>7</v>
      </c>
      <c r="H186" s="17" t="s">
        <v>7</v>
      </c>
      <c r="I186" s="18" t="s">
        <v>7</v>
      </c>
    </row>
    <row r="187" spans="1:9" ht="12.75" customHeight="1" x14ac:dyDescent="0.2">
      <c r="A187" s="19" t="s">
        <v>177</v>
      </c>
      <c r="B187" s="45">
        <f t="shared" ref="B187:I187" si="105">SUM(B188,B189)</f>
        <v>89.80000000000004</v>
      </c>
      <c r="C187" s="45">
        <f t="shared" si="105"/>
        <v>11.2</v>
      </c>
      <c r="D187" s="45">
        <f t="shared" si="105"/>
        <v>0</v>
      </c>
      <c r="E187" s="45">
        <f t="shared" si="105"/>
        <v>101.00000000000004</v>
      </c>
      <c r="F187" s="45">
        <f t="shared" si="105"/>
        <v>155.80000000000007</v>
      </c>
      <c r="G187" s="45">
        <f t="shared" si="105"/>
        <v>-39.6</v>
      </c>
      <c r="H187" s="45">
        <f t="shared" si="105"/>
        <v>-0.10000000000000142</v>
      </c>
      <c r="I187" s="46">
        <f t="shared" si="105"/>
        <v>116.10000000000005</v>
      </c>
    </row>
    <row r="188" spans="1:9" ht="12.75" customHeight="1" x14ac:dyDescent="0.2">
      <c r="A188" s="21" t="s">
        <v>178</v>
      </c>
      <c r="B188" s="15">
        <v>16.00000000000005</v>
      </c>
      <c r="C188" s="17">
        <v>11.2</v>
      </c>
      <c r="D188" s="45">
        <f t="shared" ref="D188:D189" si="106">SUM(E188)-SUM(B188)-SUM(C188)</f>
        <v>0</v>
      </c>
      <c r="E188" s="15">
        <v>27.200000000000049</v>
      </c>
      <c r="F188" s="15">
        <v>82.000000000000057</v>
      </c>
      <c r="G188" s="17">
        <v>-39.6</v>
      </c>
      <c r="H188" s="45">
        <f t="shared" ref="H188:H189" si="107">SUM(I188)-SUM(F188)-SUM(G188)</f>
        <v>-0.10000000000000142</v>
      </c>
      <c r="I188" s="16">
        <v>42.300000000000054</v>
      </c>
    </row>
    <row r="189" spans="1:9" ht="12.75" customHeight="1" x14ac:dyDescent="0.2">
      <c r="A189" s="21" t="s">
        <v>179</v>
      </c>
      <c r="B189" s="15">
        <v>73.8</v>
      </c>
      <c r="C189" s="17">
        <v>0</v>
      </c>
      <c r="D189" s="45">
        <f t="shared" si="106"/>
        <v>0</v>
      </c>
      <c r="E189" s="15">
        <v>73.8</v>
      </c>
      <c r="F189" s="15">
        <v>73.8</v>
      </c>
      <c r="G189" s="17">
        <v>0</v>
      </c>
      <c r="H189" s="45">
        <f t="shared" si="107"/>
        <v>0</v>
      </c>
      <c r="I189" s="16">
        <v>73.8</v>
      </c>
    </row>
    <row r="190" spans="1:9" ht="12.75" customHeight="1" x14ac:dyDescent="0.2">
      <c r="A190" s="19" t="s">
        <v>180</v>
      </c>
      <c r="B190" s="45">
        <f t="shared" ref="B190:I190" si="108">SUM(B191,B192)</f>
        <v>1399.6999999999998</v>
      </c>
      <c r="C190" s="45">
        <f t="shared" si="108"/>
        <v>24</v>
      </c>
      <c r="D190" s="45">
        <f t="shared" si="108"/>
        <v>2.2737367544323206E-13</v>
      </c>
      <c r="E190" s="45">
        <f t="shared" si="108"/>
        <v>1423.7</v>
      </c>
      <c r="F190" s="45">
        <f t="shared" si="108"/>
        <v>1496.9000000000003</v>
      </c>
      <c r="G190" s="45">
        <f t="shared" si="108"/>
        <v>33.4</v>
      </c>
      <c r="H190" s="45">
        <f t="shared" si="108"/>
        <v>-1.3500311979441904E-13</v>
      </c>
      <c r="I190" s="46">
        <f t="shared" si="108"/>
        <v>1530.3000000000002</v>
      </c>
    </row>
    <row r="191" spans="1:9" ht="12.75" customHeight="1" x14ac:dyDescent="0.2">
      <c r="A191" s="21" t="s">
        <v>181</v>
      </c>
      <c r="B191" s="45">
        <f t="shared" ref="B191:I192" si="109">SUM(B194,B198)</f>
        <v>1399.6999999999998</v>
      </c>
      <c r="C191" s="45">
        <f t="shared" si="109"/>
        <v>24</v>
      </c>
      <c r="D191" s="45">
        <f t="shared" si="109"/>
        <v>2.2737367544323206E-13</v>
      </c>
      <c r="E191" s="45">
        <f t="shared" si="109"/>
        <v>1423.7</v>
      </c>
      <c r="F191" s="45">
        <f t="shared" si="109"/>
        <v>1496.9000000000003</v>
      </c>
      <c r="G191" s="45">
        <f t="shared" si="109"/>
        <v>33.4</v>
      </c>
      <c r="H191" s="45">
        <f t="shared" si="109"/>
        <v>-1.3500311979441904E-13</v>
      </c>
      <c r="I191" s="46">
        <f t="shared" si="109"/>
        <v>1530.3000000000002</v>
      </c>
    </row>
    <row r="192" spans="1:9" ht="12.75" customHeight="1" x14ac:dyDescent="0.2">
      <c r="A192" s="21" t="s">
        <v>182</v>
      </c>
      <c r="B192" s="45">
        <f t="shared" si="109"/>
        <v>0</v>
      </c>
      <c r="C192" s="45">
        <f t="shared" si="109"/>
        <v>0</v>
      </c>
      <c r="D192" s="45">
        <f t="shared" si="109"/>
        <v>0</v>
      </c>
      <c r="E192" s="45">
        <f t="shared" si="109"/>
        <v>0</v>
      </c>
      <c r="F192" s="45">
        <f t="shared" si="109"/>
        <v>0</v>
      </c>
      <c r="G192" s="45">
        <f t="shared" si="109"/>
        <v>0</v>
      </c>
      <c r="H192" s="45">
        <f t="shared" si="109"/>
        <v>0</v>
      </c>
      <c r="I192" s="46">
        <f t="shared" si="109"/>
        <v>0</v>
      </c>
    </row>
    <row r="193" spans="1:9" ht="12.75" customHeight="1" x14ac:dyDescent="0.2">
      <c r="A193" s="22" t="s">
        <v>183</v>
      </c>
      <c r="B193" s="45">
        <f t="shared" ref="B193:I193" si="110">SUM(B194,B195)</f>
        <v>0</v>
      </c>
      <c r="C193" s="45">
        <f t="shared" si="110"/>
        <v>0</v>
      </c>
      <c r="D193" s="45">
        <f t="shared" si="110"/>
        <v>0</v>
      </c>
      <c r="E193" s="45">
        <f t="shared" si="110"/>
        <v>0</v>
      </c>
      <c r="F193" s="45">
        <f t="shared" si="110"/>
        <v>0</v>
      </c>
      <c r="G193" s="45">
        <f t="shared" si="110"/>
        <v>0</v>
      </c>
      <c r="H193" s="45">
        <f t="shared" si="110"/>
        <v>0</v>
      </c>
      <c r="I193" s="46">
        <f t="shared" si="110"/>
        <v>0</v>
      </c>
    </row>
    <row r="194" spans="1:9" ht="12.75" customHeight="1" x14ac:dyDescent="0.2">
      <c r="A194" s="23" t="s">
        <v>184</v>
      </c>
      <c r="B194" s="17" t="s">
        <v>7</v>
      </c>
      <c r="C194" s="17" t="s">
        <v>7</v>
      </c>
      <c r="D194" s="17" t="s">
        <v>7</v>
      </c>
      <c r="E194" s="17" t="s">
        <v>7</v>
      </c>
      <c r="F194" s="17" t="s">
        <v>7</v>
      </c>
      <c r="G194" s="17" t="s">
        <v>7</v>
      </c>
      <c r="H194" s="17" t="s">
        <v>7</v>
      </c>
      <c r="I194" s="18" t="s">
        <v>7</v>
      </c>
    </row>
    <row r="195" spans="1:9" ht="12.75" customHeight="1" x14ac:dyDescent="0.2">
      <c r="A195" s="23" t="s">
        <v>185</v>
      </c>
      <c r="B195" s="17" t="s">
        <v>7</v>
      </c>
      <c r="C195" s="17" t="s">
        <v>7</v>
      </c>
      <c r="D195" s="17" t="s">
        <v>7</v>
      </c>
      <c r="E195" s="17" t="s">
        <v>7</v>
      </c>
      <c r="F195" s="17" t="s">
        <v>7</v>
      </c>
      <c r="G195" s="17" t="s">
        <v>7</v>
      </c>
      <c r="H195" s="17" t="s">
        <v>7</v>
      </c>
      <c r="I195" s="18" t="s">
        <v>7</v>
      </c>
    </row>
    <row r="196" spans="1:9" ht="12.75" customHeight="1" x14ac:dyDescent="0.2">
      <c r="A196" s="40" t="s">
        <v>343</v>
      </c>
      <c r="B196" s="15"/>
      <c r="C196" s="15"/>
      <c r="D196" s="15"/>
      <c r="E196" s="15"/>
      <c r="F196" s="15"/>
      <c r="G196" s="15"/>
      <c r="H196" s="15"/>
      <c r="I196" s="16"/>
    </row>
    <row r="197" spans="1:9" ht="12.95" customHeight="1" x14ac:dyDescent="0.2">
      <c r="A197" s="22" t="s">
        <v>186</v>
      </c>
      <c r="B197" s="45">
        <f t="shared" ref="B197:I197" si="111">SUM(B198,B199)</f>
        <v>1399.6999999999998</v>
      </c>
      <c r="C197" s="45">
        <f t="shared" si="111"/>
        <v>24</v>
      </c>
      <c r="D197" s="45">
        <f t="shared" si="111"/>
        <v>2.2737367544323206E-13</v>
      </c>
      <c r="E197" s="45">
        <f t="shared" si="111"/>
        <v>1423.7</v>
      </c>
      <c r="F197" s="45">
        <f t="shared" si="111"/>
        <v>1496.9000000000003</v>
      </c>
      <c r="G197" s="45">
        <f t="shared" si="111"/>
        <v>33.4</v>
      </c>
      <c r="H197" s="45">
        <f t="shared" si="111"/>
        <v>-1.3500311979441904E-13</v>
      </c>
      <c r="I197" s="46">
        <f t="shared" si="111"/>
        <v>1530.3000000000002</v>
      </c>
    </row>
    <row r="198" spans="1:9" ht="12.95" customHeight="1" x14ac:dyDescent="0.2">
      <c r="A198" s="23" t="s">
        <v>187</v>
      </c>
      <c r="B198" s="15">
        <v>1399.6999999999998</v>
      </c>
      <c r="C198" s="17">
        <v>24</v>
      </c>
      <c r="D198" s="45">
        <f t="shared" ref="D198" si="112">SUM(E198)-SUM(B198)-SUM(C198)</f>
        <v>2.2737367544323206E-13</v>
      </c>
      <c r="E198" s="15">
        <v>1423.7</v>
      </c>
      <c r="F198" s="15">
        <v>1496.9000000000003</v>
      </c>
      <c r="G198" s="17">
        <v>33.4</v>
      </c>
      <c r="H198" s="45">
        <f t="shared" ref="H198" si="113">SUM(I198)-SUM(F198)-SUM(G198)</f>
        <v>-1.3500311979441904E-13</v>
      </c>
      <c r="I198" s="16">
        <v>1530.3000000000002</v>
      </c>
    </row>
    <row r="199" spans="1:9" ht="12.95" customHeight="1" x14ac:dyDescent="0.2">
      <c r="A199" s="23" t="s">
        <v>188</v>
      </c>
      <c r="B199" s="17" t="s">
        <v>7</v>
      </c>
      <c r="C199" s="17" t="s">
        <v>7</v>
      </c>
      <c r="D199" s="17" t="s">
        <v>7</v>
      </c>
      <c r="E199" s="17" t="s">
        <v>7</v>
      </c>
      <c r="F199" s="17" t="s">
        <v>7</v>
      </c>
      <c r="G199" s="17" t="s">
        <v>7</v>
      </c>
      <c r="H199" s="17" t="s">
        <v>7</v>
      </c>
      <c r="I199" s="18" t="s">
        <v>7</v>
      </c>
    </row>
    <row r="200" spans="1:9" ht="14.1" customHeight="1" x14ac:dyDescent="0.2">
      <c r="A200" s="12" t="s">
        <v>189</v>
      </c>
      <c r="B200" s="43">
        <f>SUM(B201,B205,B206,B207)</f>
        <v>3788.0000000000009</v>
      </c>
      <c r="C200" s="43">
        <f t="shared" ref="C200:D200" si="114">SUM(C201,C205,C206,C207)</f>
        <v>-722.4</v>
      </c>
      <c r="D200" s="43">
        <f t="shared" si="114"/>
        <v>5.1000000000000512</v>
      </c>
      <c r="E200" s="43">
        <f>SUM(E201,E205,E206,E207)</f>
        <v>3070.7000000000012</v>
      </c>
      <c r="F200" s="43">
        <f>SUM(F201,F205,F206,F207)</f>
        <v>3149.2000000000012</v>
      </c>
      <c r="G200" s="43">
        <f t="shared" ref="G200:H200" si="115">SUM(G201,G205,G206,G207)</f>
        <v>-214.5</v>
      </c>
      <c r="H200" s="43">
        <f t="shared" si="115"/>
        <v>-0.60000000000000853</v>
      </c>
      <c r="I200" s="44">
        <f>SUM(I201,I205,I206,I207)</f>
        <v>2934.1000000000013</v>
      </c>
    </row>
    <row r="201" spans="1:9" ht="12.95" customHeight="1" x14ac:dyDescent="0.2">
      <c r="A201" s="13" t="s">
        <v>190</v>
      </c>
      <c r="B201" s="45">
        <f t="shared" ref="B201:I201" si="116">SUM(B202,B203)</f>
        <v>0</v>
      </c>
      <c r="C201" s="45">
        <f t="shared" si="116"/>
        <v>0</v>
      </c>
      <c r="D201" s="45">
        <f t="shared" si="116"/>
        <v>0</v>
      </c>
      <c r="E201" s="45">
        <f t="shared" si="116"/>
        <v>0</v>
      </c>
      <c r="F201" s="45">
        <f t="shared" si="116"/>
        <v>0</v>
      </c>
      <c r="G201" s="45">
        <f t="shared" si="116"/>
        <v>0</v>
      </c>
      <c r="H201" s="45">
        <f t="shared" si="116"/>
        <v>0</v>
      </c>
      <c r="I201" s="46">
        <f t="shared" si="116"/>
        <v>0</v>
      </c>
    </row>
    <row r="202" spans="1:9" ht="12.95" customHeight="1" x14ac:dyDescent="0.2">
      <c r="A202" s="19" t="s">
        <v>191</v>
      </c>
      <c r="B202" s="17" t="s">
        <v>7</v>
      </c>
      <c r="C202" s="17" t="s">
        <v>7</v>
      </c>
      <c r="D202" s="17" t="s">
        <v>7</v>
      </c>
      <c r="E202" s="17" t="s">
        <v>7</v>
      </c>
      <c r="F202" s="17" t="s">
        <v>7</v>
      </c>
      <c r="G202" s="17" t="s">
        <v>7</v>
      </c>
      <c r="H202" s="17" t="s">
        <v>7</v>
      </c>
      <c r="I202" s="18" t="s">
        <v>7</v>
      </c>
    </row>
    <row r="203" spans="1:9" ht="12.95" customHeight="1" x14ac:dyDescent="0.2">
      <c r="A203" s="19" t="s">
        <v>192</v>
      </c>
      <c r="B203" s="17" t="s">
        <v>7</v>
      </c>
      <c r="C203" s="17" t="s">
        <v>7</v>
      </c>
      <c r="D203" s="17" t="s">
        <v>7</v>
      </c>
      <c r="E203" s="17" t="s">
        <v>7</v>
      </c>
      <c r="F203" s="17" t="s">
        <v>7</v>
      </c>
      <c r="G203" s="17" t="s">
        <v>7</v>
      </c>
      <c r="H203" s="17" t="s">
        <v>7</v>
      </c>
      <c r="I203" s="18" t="s">
        <v>7</v>
      </c>
    </row>
    <row r="204" spans="1:9" ht="12.95" customHeight="1" x14ac:dyDescent="0.2">
      <c r="A204" s="24" t="s">
        <v>193</v>
      </c>
      <c r="B204" s="17" t="s">
        <v>7</v>
      </c>
      <c r="C204" s="17" t="s">
        <v>7</v>
      </c>
      <c r="D204" s="17" t="s">
        <v>7</v>
      </c>
      <c r="E204" s="17" t="s">
        <v>7</v>
      </c>
      <c r="F204" s="17" t="s">
        <v>7</v>
      </c>
      <c r="G204" s="17" t="s">
        <v>7</v>
      </c>
      <c r="H204" s="17" t="s">
        <v>7</v>
      </c>
      <c r="I204" s="18" t="s">
        <v>7</v>
      </c>
    </row>
    <row r="205" spans="1:9" ht="12.95" customHeight="1" x14ac:dyDescent="0.2">
      <c r="A205" s="13" t="s">
        <v>194</v>
      </c>
      <c r="B205" s="15">
        <v>182.50000000000003</v>
      </c>
      <c r="C205" s="17">
        <v>0</v>
      </c>
      <c r="D205" s="45">
        <f t="shared" ref="D205:D206" si="117">SUM(E205)-SUM(B205)-SUM(C205)</f>
        <v>3.6999999999999886</v>
      </c>
      <c r="E205" s="15">
        <v>186.20000000000002</v>
      </c>
      <c r="F205" s="15">
        <v>177.90000000000003</v>
      </c>
      <c r="G205" s="17">
        <v>0</v>
      </c>
      <c r="H205" s="45">
        <f t="shared" ref="H205:H206" si="118">SUM(I205)-SUM(F205)-SUM(G205)</f>
        <v>-0.40000000000000568</v>
      </c>
      <c r="I205" s="16">
        <v>177.50000000000003</v>
      </c>
    </row>
    <row r="206" spans="1:9" ht="12.95" customHeight="1" x14ac:dyDescent="0.2">
      <c r="A206" s="13" t="s">
        <v>195</v>
      </c>
      <c r="B206" s="15">
        <v>77.500000000000014</v>
      </c>
      <c r="C206" s="17">
        <v>0</v>
      </c>
      <c r="D206" s="45">
        <f t="shared" si="117"/>
        <v>1.5999999999999943</v>
      </c>
      <c r="E206" s="15">
        <v>79.100000000000009</v>
      </c>
      <c r="F206" s="15">
        <v>75.700000000000017</v>
      </c>
      <c r="G206" s="17">
        <v>0</v>
      </c>
      <c r="H206" s="45">
        <f t="shared" si="118"/>
        <v>-0.20000000000000284</v>
      </c>
      <c r="I206" s="16">
        <v>75.500000000000014</v>
      </c>
    </row>
    <row r="207" spans="1:9" ht="12.95" customHeight="1" x14ac:dyDescent="0.2">
      <c r="A207" s="13" t="s">
        <v>196</v>
      </c>
      <c r="B207" s="15">
        <f t="shared" ref="B207:I207" si="119">SUM(B208,B211,B216,B217)</f>
        <v>3528.0000000000009</v>
      </c>
      <c r="C207" s="15">
        <f t="shared" si="119"/>
        <v>-722.4</v>
      </c>
      <c r="D207" s="15">
        <f t="shared" si="119"/>
        <v>-0.19999999999993179</v>
      </c>
      <c r="E207" s="15">
        <f t="shared" si="119"/>
        <v>2805.400000000001</v>
      </c>
      <c r="F207" s="15">
        <f t="shared" si="119"/>
        <v>2895.6000000000013</v>
      </c>
      <c r="G207" s="15">
        <f t="shared" si="119"/>
        <v>-214.5</v>
      </c>
      <c r="H207" s="15">
        <f t="shared" si="119"/>
        <v>0</v>
      </c>
      <c r="I207" s="16">
        <f t="shared" si="119"/>
        <v>2681.1000000000013</v>
      </c>
    </row>
    <row r="208" spans="1:9" ht="12.95" customHeight="1" x14ac:dyDescent="0.2">
      <c r="A208" s="19" t="s">
        <v>197</v>
      </c>
      <c r="B208" s="45">
        <f t="shared" ref="B208:I208" si="120">SUM(B209,B210)</f>
        <v>2443.400000000001</v>
      </c>
      <c r="C208" s="45">
        <f t="shared" si="120"/>
        <v>-776.9</v>
      </c>
      <c r="D208" s="45">
        <f t="shared" si="120"/>
        <v>-0.10000000000002274</v>
      </c>
      <c r="E208" s="45">
        <f t="shared" si="120"/>
        <v>1666.400000000001</v>
      </c>
      <c r="F208" s="45">
        <f t="shared" si="120"/>
        <v>1850.3000000000011</v>
      </c>
      <c r="G208" s="45">
        <f t="shared" si="120"/>
        <v>-150.6</v>
      </c>
      <c r="H208" s="45">
        <f t="shared" si="120"/>
        <v>0</v>
      </c>
      <c r="I208" s="46">
        <f t="shared" si="120"/>
        <v>1699.7000000000012</v>
      </c>
    </row>
    <row r="209" spans="1:9" ht="12.95" customHeight="1" x14ac:dyDescent="0.2">
      <c r="A209" s="22" t="s">
        <v>198</v>
      </c>
      <c r="B209" s="17" t="s">
        <v>7</v>
      </c>
      <c r="C209" s="17" t="s">
        <v>7</v>
      </c>
      <c r="D209" s="17" t="s">
        <v>7</v>
      </c>
      <c r="E209" s="17" t="s">
        <v>7</v>
      </c>
      <c r="F209" s="17" t="s">
        <v>7</v>
      </c>
      <c r="G209" s="17" t="s">
        <v>7</v>
      </c>
      <c r="H209" s="17" t="s">
        <v>7</v>
      </c>
      <c r="I209" s="18" t="s">
        <v>7</v>
      </c>
    </row>
    <row r="210" spans="1:9" ht="12.95" customHeight="1" x14ac:dyDescent="0.2">
      <c r="A210" s="22" t="s">
        <v>199</v>
      </c>
      <c r="B210" s="15">
        <v>2443.400000000001</v>
      </c>
      <c r="C210" s="17">
        <v>-776.9</v>
      </c>
      <c r="D210" s="45">
        <f t="shared" ref="D210" si="121">SUM(E210)-SUM(B210)-SUM(C210)</f>
        <v>-0.10000000000002274</v>
      </c>
      <c r="E210" s="15">
        <v>1666.400000000001</v>
      </c>
      <c r="F210" s="15">
        <v>1850.3000000000011</v>
      </c>
      <c r="G210" s="17">
        <v>-150.6</v>
      </c>
      <c r="H210" s="45">
        <f t="shared" ref="H210" si="122">SUM(I210)-SUM(F210)-SUM(G210)</f>
        <v>0</v>
      </c>
      <c r="I210" s="16">
        <v>1699.7000000000012</v>
      </c>
    </row>
    <row r="211" spans="1:9" ht="12.95" customHeight="1" x14ac:dyDescent="0.2">
      <c r="A211" s="19" t="s">
        <v>200</v>
      </c>
      <c r="B211" s="15">
        <f t="shared" ref="B211:I211" si="123">SUM(B212,B215)</f>
        <v>1084.5999999999999</v>
      </c>
      <c r="C211" s="15">
        <f t="shared" si="123"/>
        <v>54.5</v>
      </c>
      <c r="D211" s="15">
        <f t="shared" si="123"/>
        <v>-9.9999999999909051E-2</v>
      </c>
      <c r="E211" s="15">
        <f t="shared" si="123"/>
        <v>1139</v>
      </c>
      <c r="F211" s="15">
        <f t="shared" si="123"/>
        <v>1045.3</v>
      </c>
      <c r="G211" s="15">
        <f t="shared" si="123"/>
        <v>-63.9</v>
      </c>
      <c r="H211" s="15">
        <f t="shared" si="123"/>
        <v>0</v>
      </c>
      <c r="I211" s="16">
        <f t="shared" si="123"/>
        <v>981.4</v>
      </c>
    </row>
    <row r="212" spans="1:9" ht="12.95" customHeight="1" x14ac:dyDescent="0.2">
      <c r="A212" s="22" t="s">
        <v>201</v>
      </c>
      <c r="B212" s="45">
        <f t="shared" ref="B212:I212" si="124">SUM(B213,B214)</f>
        <v>1084.5999999999999</v>
      </c>
      <c r="C212" s="45">
        <f t="shared" si="124"/>
        <v>54.5</v>
      </c>
      <c r="D212" s="45">
        <f t="shared" si="124"/>
        <v>-9.9999999999909051E-2</v>
      </c>
      <c r="E212" s="45">
        <f t="shared" si="124"/>
        <v>1139</v>
      </c>
      <c r="F212" s="45">
        <f t="shared" si="124"/>
        <v>1045.3</v>
      </c>
      <c r="G212" s="45">
        <f t="shared" si="124"/>
        <v>-63.9</v>
      </c>
      <c r="H212" s="45">
        <f t="shared" si="124"/>
        <v>0</v>
      </c>
      <c r="I212" s="46">
        <f t="shared" si="124"/>
        <v>981.4</v>
      </c>
    </row>
    <row r="213" spans="1:9" ht="12.95" customHeight="1" x14ac:dyDescent="0.2">
      <c r="A213" s="23" t="s">
        <v>202</v>
      </c>
      <c r="B213" s="17" t="s">
        <v>7</v>
      </c>
      <c r="C213" s="17" t="s">
        <v>7</v>
      </c>
      <c r="D213" s="17" t="s">
        <v>7</v>
      </c>
      <c r="E213" s="17" t="s">
        <v>7</v>
      </c>
      <c r="F213" s="17" t="s">
        <v>7</v>
      </c>
      <c r="G213" s="17" t="s">
        <v>7</v>
      </c>
      <c r="H213" s="17" t="s">
        <v>7</v>
      </c>
      <c r="I213" s="18" t="s">
        <v>7</v>
      </c>
    </row>
    <row r="214" spans="1:9" ht="12.95" customHeight="1" x14ac:dyDescent="0.2">
      <c r="A214" s="23" t="s">
        <v>203</v>
      </c>
      <c r="B214" s="15">
        <v>1084.5999999999999</v>
      </c>
      <c r="C214" s="17">
        <v>54.5</v>
      </c>
      <c r="D214" s="45">
        <f t="shared" ref="D214:D215" si="125">SUM(E214)-SUM(B214)-SUM(C214)</f>
        <v>-9.9999999999909051E-2</v>
      </c>
      <c r="E214" s="15">
        <v>1139</v>
      </c>
      <c r="F214" s="15">
        <v>1045.3</v>
      </c>
      <c r="G214" s="17">
        <v>-63.9</v>
      </c>
      <c r="H214" s="45">
        <f t="shared" ref="H214:H215" si="126">SUM(I214)-SUM(F214)-SUM(G214)</f>
        <v>0</v>
      </c>
      <c r="I214" s="16">
        <v>981.4</v>
      </c>
    </row>
    <row r="215" spans="1:9" ht="12.95" customHeight="1" x14ac:dyDescent="0.2">
      <c r="A215" s="22" t="s">
        <v>204</v>
      </c>
      <c r="B215" s="15">
        <v>0</v>
      </c>
      <c r="C215" s="17">
        <v>0</v>
      </c>
      <c r="D215" s="45">
        <f t="shared" si="125"/>
        <v>0</v>
      </c>
      <c r="E215" s="15">
        <v>0</v>
      </c>
      <c r="F215" s="15">
        <v>0</v>
      </c>
      <c r="G215" s="17">
        <v>0</v>
      </c>
      <c r="H215" s="45">
        <f t="shared" si="126"/>
        <v>0</v>
      </c>
      <c r="I215" s="16">
        <v>0</v>
      </c>
    </row>
    <row r="216" spans="1:9" ht="12.95" customHeight="1" x14ac:dyDescent="0.2">
      <c r="A216" s="26" t="s">
        <v>205</v>
      </c>
      <c r="B216" s="17" t="s">
        <v>7</v>
      </c>
      <c r="C216" s="17" t="s">
        <v>7</v>
      </c>
      <c r="D216" s="17" t="s">
        <v>7</v>
      </c>
      <c r="E216" s="17" t="s">
        <v>7</v>
      </c>
      <c r="F216" s="17" t="s">
        <v>7</v>
      </c>
      <c r="G216" s="17" t="s">
        <v>7</v>
      </c>
      <c r="H216" s="17" t="s">
        <v>7</v>
      </c>
      <c r="I216" s="18" t="s">
        <v>7</v>
      </c>
    </row>
    <row r="217" spans="1:9" ht="12.95" customHeight="1" x14ac:dyDescent="0.2">
      <c r="A217" s="19" t="s">
        <v>206</v>
      </c>
      <c r="B217" s="15">
        <v>0</v>
      </c>
      <c r="C217" s="17">
        <v>0</v>
      </c>
      <c r="D217" s="45">
        <f t="shared" ref="D217:D218" si="127">SUM(E217)-SUM(B217)-SUM(C217)</f>
        <v>0</v>
      </c>
      <c r="E217" s="15">
        <v>0</v>
      </c>
      <c r="F217" s="15">
        <v>0</v>
      </c>
      <c r="G217" s="17">
        <v>0</v>
      </c>
      <c r="H217" s="45">
        <f t="shared" ref="H217:H218" si="128">SUM(I217)-SUM(F217)-SUM(G217)</f>
        <v>0</v>
      </c>
      <c r="I217" s="16">
        <v>0</v>
      </c>
    </row>
    <row r="218" spans="1:9" ht="12.95" customHeight="1" x14ac:dyDescent="0.2">
      <c r="A218" s="19" t="s">
        <v>207</v>
      </c>
      <c r="B218" s="15">
        <v>0</v>
      </c>
      <c r="C218" s="17">
        <v>0</v>
      </c>
      <c r="D218" s="45">
        <f t="shared" si="127"/>
        <v>0</v>
      </c>
      <c r="E218" s="15">
        <v>0</v>
      </c>
      <c r="F218" s="15">
        <v>0</v>
      </c>
      <c r="G218" s="17">
        <v>0</v>
      </c>
      <c r="H218" s="45">
        <f t="shared" si="128"/>
        <v>0</v>
      </c>
      <c r="I218" s="16">
        <v>0</v>
      </c>
    </row>
    <row r="219" spans="1:9" s="3" customFormat="1" ht="15" customHeight="1" x14ac:dyDescent="0.2">
      <c r="A219" s="11" t="s">
        <v>208</v>
      </c>
      <c r="B219" s="41">
        <f t="shared" ref="B219:I219" si="129">SUM(B220,B244,B280,B293,B425,B449)</f>
        <v>129288.4</v>
      </c>
      <c r="C219" s="41">
        <f t="shared" si="129"/>
        <v>585.79999999999995</v>
      </c>
      <c r="D219" s="41">
        <f t="shared" si="129"/>
        <v>-6.4999999999931859</v>
      </c>
      <c r="E219" s="41">
        <f t="shared" si="129"/>
        <v>129867.70000000001</v>
      </c>
      <c r="F219" s="41">
        <f t="shared" si="129"/>
        <v>138593.70000000001</v>
      </c>
      <c r="G219" s="41">
        <f t="shared" si="129"/>
        <v>930.30000000000041</v>
      </c>
      <c r="H219" s="41">
        <f t="shared" si="129"/>
        <v>31.699999999998294</v>
      </c>
      <c r="I219" s="42">
        <f t="shared" si="129"/>
        <v>139555.70000000001</v>
      </c>
    </row>
    <row r="220" spans="1:9" ht="14.1" customHeight="1" x14ac:dyDescent="0.2">
      <c r="A220" s="12" t="s">
        <v>209</v>
      </c>
      <c r="B220" s="43">
        <f t="shared" ref="B220:I220" si="130">SUM(B221,B230)</f>
        <v>55110.2</v>
      </c>
      <c r="C220" s="43">
        <f t="shared" si="130"/>
        <v>1373.6</v>
      </c>
      <c r="D220" s="43">
        <f t="shared" si="130"/>
        <v>5.7980287238024175E-12</v>
      </c>
      <c r="E220" s="43">
        <f t="shared" si="130"/>
        <v>56483.8</v>
      </c>
      <c r="F220" s="43">
        <f t="shared" si="130"/>
        <v>61688.6</v>
      </c>
      <c r="G220" s="43">
        <f t="shared" si="130"/>
        <v>1839.7</v>
      </c>
      <c r="H220" s="43">
        <f t="shared" si="130"/>
        <v>-2.9558577807620168E-12</v>
      </c>
      <c r="I220" s="44">
        <f t="shared" si="130"/>
        <v>63528.299999999996</v>
      </c>
    </row>
    <row r="221" spans="1:9" ht="12.95" customHeight="1" x14ac:dyDescent="0.2">
      <c r="A221" s="13" t="s">
        <v>13</v>
      </c>
      <c r="B221" s="17">
        <f t="shared" ref="B221:I221" si="131">SUM(B222,B223,B224)</f>
        <v>37468.899999999994</v>
      </c>
      <c r="C221" s="17">
        <f t="shared" si="131"/>
        <v>998.1</v>
      </c>
      <c r="D221" s="17">
        <f t="shared" si="131"/>
        <v>5.7980287238024175E-12</v>
      </c>
      <c r="E221" s="17">
        <f t="shared" si="131"/>
        <v>38467</v>
      </c>
      <c r="F221" s="17">
        <f t="shared" si="131"/>
        <v>40827.699999999997</v>
      </c>
      <c r="G221" s="17">
        <f t="shared" si="131"/>
        <v>892.9</v>
      </c>
      <c r="H221" s="17">
        <f t="shared" si="131"/>
        <v>1.4779288903810084E-12</v>
      </c>
      <c r="I221" s="18">
        <f t="shared" si="131"/>
        <v>41720.6</v>
      </c>
    </row>
    <row r="222" spans="1:9" ht="12.95" customHeight="1" x14ac:dyDescent="0.2">
      <c r="A222" s="14" t="s">
        <v>210</v>
      </c>
      <c r="B222" s="15">
        <v>37468.899999999994</v>
      </c>
      <c r="C222" s="17">
        <v>998.1</v>
      </c>
      <c r="D222" s="45">
        <f t="shared" ref="D222:D223" si="132">SUM(E222)-SUM(B222)-SUM(C222)</f>
        <v>5.7980287238024175E-12</v>
      </c>
      <c r="E222" s="15">
        <v>38467</v>
      </c>
      <c r="F222" s="15">
        <v>40827.699999999997</v>
      </c>
      <c r="G222" s="17">
        <v>892.9</v>
      </c>
      <c r="H222" s="45">
        <f t="shared" ref="H222:H223" si="133">SUM(I222)-SUM(F222)-SUM(G222)</f>
        <v>1.4779288903810084E-12</v>
      </c>
      <c r="I222" s="16">
        <v>41720.6</v>
      </c>
    </row>
    <row r="223" spans="1:9" ht="12.95" customHeight="1" x14ac:dyDescent="0.2">
      <c r="A223" s="14" t="s">
        <v>211</v>
      </c>
      <c r="B223" s="15">
        <v>0</v>
      </c>
      <c r="C223" s="17">
        <v>0</v>
      </c>
      <c r="D223" s="45">
        <f t="shared" si="132"/>
        <v>0</v>
      </c>
      <c r="E223" s="15">
        <v>0</v>
      </c>
      <c r="F223" s="15">
        <v>0</v>
      </c>
      <c r="G223" s="17">
        <v>0</v>
      </c>
      <c r="H223" s="45">
        <f t="shared" si="133"/>
        <v>0</v>
      </c>
      <c r="I223" s="16">
        <v>0</v>
      </c>
    </row>
    <row r="224" spans="1:9" ht="12.95" customHeight="1" x14ac:dyDescent="0.2">
      <c r="A224" s="14" t="s">
        <v>16</v>
      </c>
      <c r="B224" s="17">
        <f t="shared" ref="B224:I224" si="134">SUM(B225,B226,B227)</f>
        <v>0</v>
      </c>
      <c r="C224" s="17">
        <f t="shared" si="134"/>
        <v>0</v>
      </c>
      <c r="D224" s="17">
        <f t="shared" si="134"/>
        <v>0</v>
      </c>
      <c r="E224" s="17">
        <f t="shared" si="134"/>
        <v>0</v>
      </c>
      <c r="F224" s="17">
        <f t="shared" si="134"/>
        <v>0</v>
      </c>
      <c r="G224" s="17">
        <f t="shared" si="134"/>
        <v>0</v>
      </c>
      <c r="H224" s="17">
        <f t="shared" si="134"/>
        <v>0</v>
      </c>
      <c r="I224" s="18">
        <f t="shared" si="134"/>
        <v>0</v>
      </c>
    </row>
    <row r="225" spans="1:9" ht="12.95" customHeight="1" x14ac:dyDescent="0.2">
      <c r="A225" s="22" t="s">
        <v>212</v>
      </c>
      <c r="B225" s="17" t="s">
        <v>7</v>
      </c>
      <c r="C225" s="17" t="s">
        <v>7</v>
      </c>
      <c r="D225" s="17" t="s">
        <v>7</v>
      </c>
      <c r="E225" s="17" t="s">
        <v>7</v>
      </c>
      <c r="F225" s="17" t="s">
        <v>7</v>
      </c>
      <c r="G225" s="17" t="s">
        <v>7</v>
      </c>
      <c r="H225" s="17" t="s">
        <v>7</v>
      </c>
      <c r="I225" s="18" t="s">
        <v>7</v>
      </c>
    </row>
    <row r="226" spans="1:9" ht="12.95" customHeight="1" x14ac:dyDescent="0.2">
      <c r="A226" s="22" t="s">
        <v>213</v>
      </c>
      <c r="B226" s="17" t="s">
        <v>7</v>
      </c>
      <c r="C226" s="17" t="s">
        <v>7</v>
      </c>
      <c r="D226" s="17" t="s">
        <v>7</v>
      </c>
      <c r="E226" s="17" t="s">
        <v>7</v>
      </c>
      <c r="F226" s="17" t="s">
        <v>7</v>
      </c>
      <c r="G226" s="17" t="s">
        <v>7</v>
      </c>
      <c r="H226" s="17" t="s">
        <v>7</v>
      </c>
      <c r="I226" s="18" t="s">
        <v>7</v>
      </c>
    </row>
    <row r="227" spans="1:9" ht="12.95" customHeight="1" x14ac:dyDescent="0.2">
      <c r="A227" s="22" t="s">
        <v>214</v>
      </c>
      <c r="B227" s="17" t="s">
        <v>7</v>
      </c>
      <c r="C227" s="17" t="s">
        <v>7</v>
      </c>
      <c r="D227" s="17" t="s">
        <v>7</v>
      </c>
      <c r="E227" s="17" t="s">
        <v>7</v>
      </c>
      <c r="F227" s="17" t="s">
        <v>7</v>
      </c>
      <c r="G227" s="17" t="s">
        <v>7</v>
      </c>
      <c r="H227" s="17" t="s">
        <v>7</v>
      </c>
      <c r="I227" s="18" t="s">
        <v>7</v>
      </c>
    </row>
    <row r="228" spans="1:9" ht="12.95" customHeight="1" x14ac:dyDescent="0.2">
      <c r="A228" s="34" t="s">
        <v>20</v>
      </c>
      <c r="B228" s="17" t="s">
        <v>7</v>
      </c>
      <c r="C228" s="17" t="s">
        <v>7</v>
      </c>
      <c r="D228" s="17" t="s">
        <v>7</v>
      </c>
      <c r="E228" s="17" t="s">
        <v>7</v>
      </c>
      <c r="F228" s="17" t="s">
        <v>7</v>
      </c>
      <c r="G228" s="17" t="s">
        <v>7</v>
      </c>
      <c r="H228" s="17" t="s">
        <v>7</v>
      </c>
      <c r="I228" s="18" t="s">
        <v>7</v>
      </c>
    </row>
    <row r="229" spans="1:9" ht="12.95" customHeight="1" x14ac:dyDescent="0.2">
      <c r="A229" s="34" t="s">
        <v>215</v>
      </c>
      <c r="B229" s="17" t="s">
        <v>7</v>
      </c>
      <c r="C229" s="17" t="s">
        <v>7</v>
      </c>
      <c r="D229" s="17" t="s">
        <v>7</v>
      </c>
      <c r="E229" s="17" t="s">
        <v>7</v>
      </c>
      <c r="F229" s="17" t="s">
        <v>7</v>
      </c>
      <c r="G229" s="17" t="s">
        <v>7</v>
      </c>
      <c r="H229" s="17" t="s">
        <v>7</v>
      </c>
      <c r="I229" s="18" t="s">
        <v>7</v>
      </c>
    </row>
    <row r="230" spans="1:9" ht="12.95" customHeight="1" x14ac:dyDescent="0.2">
      <c r="A230" s="13" t="s">
        <v>216</v>
      </c>
      <c r="B230" s="17">
        <f t="shared" ref="B230:I230" si="135">SUM(B231,B232,B233)</f>
        <v>17641.3</v>
      </c>
      <c r="C230" s="17">
        <f t="shared" si="135"/>
        <v>375.5</v>
      </c>
      <c r="D230" s="17">
        <f t="shared" si="135"/>
        <v>0</v>
      </c>
      <c r="E230" s="17">
        <f t="shared" si="135"/>
        <v>18016.8</v>
      </c>
      <c r="F230" s="17">
        <f t="shared" si="135"/>
        <v>20860.900000000001</v>
      </c>
      <c r="G230" s="17">
        <f t="shared" si="135"/>
        <v>946.80000000000007</v>
      </c>
      <c r="H230" s="17">
        <f t="shared" si="135"/>
        <v>-4.4337866711430252E-12</v>
      </c>
      <c r="I230" s="18">
        <f t="shared" si="135"/>
        <v>21807.699999999997</v>
      </c>
    </row>
    <row r="231" spans="1:9" ht="12.95" customHeight="1" x14ac:dyDescent="0.2">
      <c r="A231" s="14" t="s">
        <v>217</v>
      </c>
      <c r="B231" s="15">
        <v>17641.3</v>
      </c>
      <c r="C231" s="17">
        <v>375.5</v>
      </c>
      <c r="D231" s="45">
        <f t="shared" ref="D231:D232" si="136">SUM(E231)-SUM(B231)-SUM(C231)</f>
        <v>0</v>
      </c>
      <c r="E231" s="15">
        <v>18016.8</v>
      </c>
      <c r="F231" s="15">
        <v>20860.900000000001</v>
      </c>
      <c r="G231" s="17">
        <v>946.80000000000007</v>
      </c>
      <c r="H231" s="45">
        <f t="shared" ref="H231:H232" si="137">SUM(I231)-SUM(F231)-SUM(G231)</f>
        <v>-4.4337866711430252E-12</v>
      </c>
      <c r="I231" s="16">
        <v>21807.699999999997</v>
      </c>
    </row>
    <row r="232" spans="1:9" ht="12.95" customHeight="1" x14ac:dyDescent="0.2">
      <c r="A232" s="14" t="s">
        <v>218</v>
      </c>
      <c r="B232" s="15">
        <v>0</v>
      </c>
      <c r="C232" s="17">
        <v>0</v>
      </c>
      <c r="D232" s="45">
        <f t="shared" si="136"/>
        <v>0</v>
      </c>
      <c r="E232" s="15">
        <v>0</v>
      </c>
      <c r="F232" s="15">
        <v>0</v>
      </c>
      <c r="G232" s="17">
        <v>0</v>
      </c>
      <c r="H232" s="45">
        <f t="shared" si="137"/>
        <v>0</v>
      </c>
      <c r="I232" s="16">
        <v>0</v>
      </c>
    </row>
    <row r="233" spans="1:9" ht="12.95" customHeight="1" x14ac:dyDescent="0.2">
      <c r="A233" s="14" t="s">
        <v>25</v>
      </c>
      <c r="B233" s="17">
        <f t="shared" ref="B233:I233" si="138">SUM(B234,B235,B236)</f>
        <v>0</v>
      </c>
      <c r="C233" s="17">
        <f t="shared" si="138"/>
        <v>0</v>
      </c>
      <c r="D233" s="17">
        <f t="shared" si="138"/>
        <v>0</v>
      </c>
      <c r="E233" s="17">
        <f t="shared" si="138"/>
        <v>0</v>
      </c>
      <c r="F233" s="17">
        <f t="shared" si="138"/>
        <v>0</v>
      </c>
      <c r="G233" s="17">
        <f t="shared" si="138"/>
        <v>0</v>
      </c>
      <c r="H233" s="17">
        <f t="shared" si="138"/>
        <v>0</v>
      </c>
      <c r="I233" s="18">
        <f t="shared" si="138"/>
        <v>0</v>
      </c>
    </row>
    <row r="234" spans="1:9" ht="12.95" customHeight="1" x14ac:dyDescent="0.2">
      <c r="A234" s="22" t="s">
        <v>219</v>
      </c>
      <c r="B234" s="17" t="s">
        <v>7</v>
      </c>
      <c r="C234" s="17" t="s">
        <v>7</v>
      </c>
      <c r="D234" s="17" t="s">
        <v>7</v>
      </c>
      <c r="E234" s="17" t="s">
        <v>7</v>
      </c>
      <c r="F234" s="17" t="s">
        <v>7</v>
      </c>
      <c r="G234" s="17" t="s">
        <v>7</v>
      </c>
      <c r="H234" s="17" t="s">
        <v>7</v>
      </c>
      <c r="I234" s="18" t="s">
        <v>7</v>
      </c>
    </row>
    <row r="235" spans="1:9" ht="12.95" customHeight="1" x14ac:dyDescent="0.2">
      <c r="A235" s="22" t="s">
        <v>220</v>
      </c>
      <c r="B235" s="17" t="s">
        <v>7</v>
      </c>
      <c r="C235" s="17" t="s">
        <v>7</v>
      </c>
      <c r="D235" s="17" t="s">
        <v>7</v>
      </c>
      <c r="E235" s="17" t="s">
        <v>7</v>
      </c>
      <c r="F235" s="17" t="s">
        <v>7</v>
      </c>
      <c r="G235" s="17" t="s">
        <v>7</v>
      </c>
      <c r="H235" s="17" t="s">
        <v>7</v>
      </c>
      <c r="I235" s="18" t="s">
        <v>7</v>
      </c>
    </row>
    <row r="236" spans="1:9" ht="12.95" customHeight="1" x14ac:dyDescent="0.2">
      <c r="A236" s="22" t="s">
        <v>221</v>
      </c>
      <c r="B236" s="17" t="s">
        <v>7</v>
      </c>
      <c r="C236" s="17" t="s">
        <v>7</v>
      </c>
      <c r="D236" s="17" t="s">
        <v>7</v>
      </c>
      <c r="E236" s="17" t="s">
        <v>7</v>
      </c>
      <c r="F236" s="17" t="s">
        <v>7</v>
      </c>
      <c r="G236" s="17" t="s">
        <v>7</v>
      </c>
      <c r="H236" s="17" t="s">
        <v>7</v>
      </c>
      <c r="I236" s="18" t="s">
        <v>7</v>
      </c>
    </row>
    <row r="237" spans="1:9" ht="12.95" customHeight="1" x14ac:dyDescent="0.2">
      <c r="A237" s="34" t="s">
        <v>222</v>
      </c>
      <c r="B237" s="17">
        <f t="shared" ref="B237:I237" si="139">SUM(B238,B239,B240)</f>
        <v>0</v>
      </c>
      <c r="C237" s="17">
        <f t="shared" si="139"/>
        <v>0</v>
      </c>
      <c r="D237" s="17">
        <f t="shared" si="139"/>
        <v>0</v>
      </c>
      <c r="E237" s="17">
        <f t="shared" si="139"/>
        <v>0</v>
      </c>
      <c r="F237" s="17">
        <f t="shared" si="139"/>
        <v>0</v>
      </c>
      <c r="G237" s="17">
        <f t="shared" si="139"/>
        <v>0</v>
      </c>
      <c r="H237" s="17">
        <f t="shared" si="139"/>
        <v>0</v>
      </c>
      <c r="I237" s="18">
        <f t="shared" si="139"/>
        <v>0</v>
      </c>
    </row>
    <row r="238" spans="1:9" ht="12.95" customHeight="1" x14ac:dyDescent="0.2">
      <c r="A238" s="35" t="s">
        <v>223</v>
      </c>
      <c r="B238" s="17" t="s">
        <v>7</v>
      </c>
      <c r="C238" s="17" t="s">
        <v>7</v>
      </c>
      <c r="D238" s="17" t="s">
        <v>7</v>
      </c>
      <c r="E238" s="17" t="s">
        <v>7</v>
      </c>
      <c r="F238" s="17" t="s">
        <v>7</v>
      </c>
      <c r="G238" s="17" t="s">
        <v>7</v>
      </c>
      <c r="H238" s="17" t="s">
        <v>7</v>
      </c>
      <c r="I238" s="18" t="s">
        <v>7</v>
      </c>
    </row>
    <row r="239" spans="1:9" ht="12.95" customHeight="1" x14ac:dyDescent="0.2">
      <c r="A239" s="35" t="s">
        <v>31</v>
      </c>
      <c r="B239" s="17" t="s">
        <v>7</v>
      </c>
      <c r="C239" s="17" t="s">
        <v>7</v>
      </c>
      <c r="D239" s="17" t="s">
        <v>7</v>
      </c>
      <c r="E239" s="17" t="s">
        <v>7</v>
      </c>
      <c r="F239" s="17" t="s">
        <v>7</v>
      </c>
      <c r="G239" s="17" t="s">
        <v>7</v>
      </c>
      <c r="H239" s="17" t="s">
        <v>7</v>
      </c>
      <c r="I239" s="18" t="s">
        <v>7</v>
      </c>
    </row>
    <row r="240" spans="1:9" ht="12.95" customHeight="1" x14ac:dyDescent="0.2">
      <c r="A240" s="35" t="s">
        <v>224</v>
      </c>
      <c r="B240" s="17">
        <f t="shared" ref="B240:I240" si="140">SUM(B241,B242,B243)</f>
        <v>0</v>
      </c>
      <c r="C240" s="17">
        <f t="shared" si="140"/>
        <v>0</v>
      </c>
      <c r="D240" s="17">
        <f t="shared" si="140"/>
        <v>0</v>
      </c>
      <c r="E240" s="17">
        <f t="shared" si="140"/>
        <v>0</v>
      </c>
      <c r="F240" s="17">
        <f t="shared" si="140"/>
        <v>0</v>
      </c>
      <c r="G240" s="17">
        <f t="shared" si="140"/>
        <v>0</v>
      </c>
      <c r="H240" s="17">
        <f t="shared" si="140"/>
        <v>0</v>
      </c>
      <c r="I240" s="18">
        <f t="shared" si="140"/>
        <v>0</v>
      </c>
    </row>
    <row r="241" spans="1:9" ht="12.95" customHeight="1" x14ac:dyDescent="0.2">
      <c r="A241" s="22" t="s">
        <v>225</v>
      </c>
      <c r="B241" s="17" t="s">
        <v>7</v>
      </c>
      <c r="C241" s="17" t="s">
        <v>7</v>
      </c>
      <c r="D241" s="17" t="s">
        <v>7</v>
      </c>
      <c r="E241" s="17" t="s">
        <v>7</v>
      </c>
      <c r="F241" s="17" t="s">
        <v>7</v>
      </c>
      <c r="G241" s="17" t="s">
        <v>7</v>
      </c>
      <c r="H241" s="17" t="s">
        <v>7</v>
      </c>
      <c r="I241" s="18" t="s">
        <v>7</v>
      </c>
    </row>
    <row r="242" spans="1:9" ht="12.95" customHeight="1" x14ac:dyDescent="0.2">
      <c r="A242" s="22" t="s">
        <v>226</v>
      </c>
      <c r="B242" s="17" t="s">
        <v>7</v>
      </c>
      <c r="C242" s="17" t="s">
        <v>7</v>
      </c>
      <c r="D242" s="17" t="s">
        <v>7</v>
      </c>
      <c r="E242" s="17" t="s">
        <v>7</v>
      </c>
      <c r="F242" s="17" t="s">
        <v>7</v>
      </c>
      <c r="G242" s="17" t="s">
        <v>7</v>
      </c>
      <c r="H242" s="17" t="s">
        <v>7</v>
      </c>
      <c r="I242" s="18" t="s">
        <v>7</v>
      </c>
    </row>
    <row r="243" spans="1:9" ht="12.95" customHeight="1" x14ac:dyDescent="0.2">
      <c r="A243" s="22" t="s">
        <v>227</v>
      </c>
      <c r="B243" s="17" t="s">
        <v>7</v>
      </c>
      <c r="C243" s="17" t="s">
        <v>7</v>
      </c>
      <c r="D243" s="17" t="s">
        <v>7</v>
      </c>
      <c r="E243" s="17" t="s">
        <v>7</v>
      </c>
      <c r="F243" s="17" t="s">
        <v>7</v>
      </c>
      <c r="G243" s="17" t="s">
        <v>7</v>
      </c>
      <c r="H243" s="17" t="s">
        <v>7</v>
      </c>
      <c r="I243" s="18" t="s">
        <v>7</v>
      </c>
    </row>
    <row r="244" spans="1:9" ht="14.1" customHeight="1" x14ac:dyDescent="0.2">
      <c r="A244" s="12" t="s">
        <v>36</v>
      </c>
      <c r="B244" s="43">
        <f>SUM(B245,B258)</f>
        <v>17252</v>
      </c>
      <c r="C244" s="43">
        <f t="shared" ref="C244:D244" si="141">SUM(C245,C258)</f>
        <v>-460.5</v>
      </c>
      <c r="D244" s="43">
        <f t="shared" si="141"/>
        <v>-20.299999999999635</v>
      </c>
      <c r="E244" s="43">
        <f>SUM(E245,E258)</f>
        <v>16771.2</v>
      </c>
      <c r="F244" s="43">
        <f>SUM(F245,F258)</f>
        <v>18802.600000000002</v>
      </c>
      <c r="G244" s="43">
        <f t="shared" ref="G244:H244" si="142">SUM(G245,G258)</f>
        <v>87.199999999999989</v>
      </c>
      <c r="H244" s="43">
        <f t="shared" si="142"/>
        <v>34.000000000000369</v>
      </c>
      <c r="I244" s="44">
        <f>SUM(I245,I258)</f>
        <v>18923.800000000003</v>
      </c>
    </row>
    <row r="245" spans="1:9" ht="12.95" customHeight="1" x14ac:dyDescent="0.2">
      <c r="A245" s="13" t="s">
        <v>37</v>
      </c>
      <c r="B245" s="17">
        <f t="shared" ref="B245:I245" si="143">SUM(B246,B248,B249,B250)</f>
        <v>0</v>
      </c>
      <c r="C245" s="17">
        <f t="shared" si="143"/>
        <v>0</v>
      </c>
      <c r="D245" s="17">
        <f t="shared" si="143"/>
        <v>0</v>
      </c>
      <c r="E245" s="17">
        <f t="shared" si="143"/>
        <v>0</v>
      </c>
      <c r="F245" s="17">
        <f t="shared" si="143"/>
        <v>0</v>
      </c>
      <c r="G245" s="17">
        <f t="shared" si="143"/>
        <v>0</v>
      </c>
      <c r="H245" s="17">
        <f t="shared" si="143"/>
        <v>0</v>
      </c>
      <c r="I245" s="18">
        <f t="shared" si="143"/>
        <v>0</v>
      </c>
    </row>
    <row r="246" spans="1:9" ht="12.95" customHeight="1" x14ac:dyDescent="0.2">
      <c r="A246" s="19" t="s">
        <v>228</v>
      </c>
      <c r="B246" s="17" t="s">
        <v>7</v>
      </c>
      <c r="C246" s="17" t="s">
        <v>7</v>
      </c>
      <c r="D246" s="17" t="s">
        <v>7</v>
      </c>
      <c r="E246" s="17" t="s">
        <v>7</v>
      </c>
      <c r="F246" s="17" t="s">
        <v>7</v>
      </c>
      <c r="G246" s="17" t="s">
        <v>7</v>
      </c>
      <c r="H246" s="17" t="s">
        <v>7</v>
      </c>
      <c r="I246" s="18" t="s">
        <v>7</v>
      </c>
    </row>
    <row r="247" spans="1:9" ht="12.95" customHeight="1" x14ac:dyDescent="0.2">
      <c r="A247" s="19" t="s">
        <v>229</v>
      </c>
      <c r="B247" s="17" t="s">
        <v>7</v>
      </c>
      <c r="C247" s="17" t="s">
        <v>7</v>
      </c>
      <c r="D247" s="17" t="s">
        <v>7</v>
      </c>
      <c r="E247" s="17" t="s">
        <v>7</v>
      </c>
      <c r="F247" s="17" t="s">
        <v>7</v>
      </c>
      <c r="G247" s="17" t="s">
        <v>7</v>
      </c>
      <c r="H247" s="17" t="s">
        <v>7</v>
      </c>
      <c r="I247" s="18" t="s">
        <v>7</v>
      </c>
    </row>
    <row r="248" spans="1:9" ht="12.95" customHeight="1" x14ac:dyDescent="0.2">
      <c r="A248" s="19" t="s">
        <v>230</v>
      </c>
      <c r="B248" s="15">
        <v>0</v>
      </c>
      <c r="C248" s="17">
        <v>0</v>
      </c>
      <c r="D248" s="45">
        <f t="shared" ref="D248" si="144">SUM(E248)-SUM(B248)-SUM(C248)</f>
        <v>0</v>
      </c>
      <c r="E248" s="15">
        <v>0</v>
      </c>
      <c r="F248" s="15">
        <v>0</v>
      </c>
      <c r="G248" s="17">
        <v>0</v>
      </c>
      <c r="H248" s="45">
        <f t="shared" ref="H248" si="145">SUM(I248)-SUM(F248)-SUM(G248)</f>
        <v>0</v>
      </c>
      <c r="I248" s="16">
        <v>0</v>
      </c>
    </row>
    <row r="249" spans="1:9" ht="12.95" customHeight="1" x14ac:dyDescent="0.2">
      <c r="A249" s="19" t="s">
        <v>231</v>
      </c>
      <c r="B249" s="17" t="s">
        <v>7</v>
      </c>
      <c r="C249" s="17" t="s">
        <v>7</v>
      </c>
      <c r="D249" s="17" t="s">
        <v>7</v>
      </c>
      <c r="E249" s="17" t="s">
        <v>7</v>
      </c>
      <c r="F249" s="17" t="s">
        <v>7</v>
      </c>
      <c r="G249" s="17" t="s">
        <v>7</v>
      </c>
      <c r="H249" s="17" t="s">
        <v>7</v>
      </c>
      <c r="I249" s="18" t="s">
        <v>7</v>
      </c>
    </row>
    <row r="250" spans="1:9" ht="12.95" customHeight="1" x14ac:dyDescent="0.2">
      <c r="A250" s="19" t="s">
        <v>232</v>
      </c>
      <c r="B250" s="45">
        <f t="shared" ref="B250:I250" si="146">SUM(B251,B252)</f>
        <v>0</v>
      </c>
      <c r="C250" s="45">
        <f t="shared" si="146"/>
        <v>0</v>
      </c>
      <c r="D250" s="45">
        <f t="shared" si="146"/>
        <v>0</v>
      </c>
      <c r="E250" s="45">
        <f t="shared" si="146"/>
        <v>0</v>
      </c>
      <c r="F250" s="45">
        <f t="shared" si="146"/>
        <v>0</v>
      </c>
      <c r="G250" s="45">
        <f t="shared" si="146"/>
        <v>0</v>
      </c>
      <c r="H250" s="45">
        <f t="shared" si="146"/>
        <v>0</v>
      </c>
      <c r="I250" s="46">
        <f t="shared" si="146"/>
        <v>0</v>
      </c>
    </row>
    <row r="251" spans="1:9" ht="12.95" customHeight="1" x14ac:dyDescent="0.2">
      <c r="A251" s="20" t="s">
        <v>43</v>
      </c>
      <c r="B251" s="15">
        <v>0</v>
      </c>
      <c r="C251" s="17">
        <v>0</v>
      </c>
      <c r="D251" s="45">
        <f t="shared" ref="D251" si="147">SUM(E251)-SUM(B251)-SUM(C251)</f>
        <v>0</v>
      </c>
      <c r="E251" s="15">
        <v>0</v>
      </c>
      <c r="F251" s="15">
        <v>0</v>
      </c>
      <c r="G251" s="17">
        <v>0</v>
      </c>
      <c r="H251" s="45">
        <f t="shared" ref="H251" si="148">SUM(I251)-SUM(F251)-SUM(G251)</f>
        <v>0</v>
      </c>
      <c r="I251" s="16">
        <v>0</v>
      </c>
    </row>
    <row r="252" spans="1:9" ht="12.95" customHeight="1" x14ac:dyDescent="0.2">
      <c r="A252" s="20" t="s">
        <v>233</v>
      </c>
      <c r="B252" s="17" t="s">
        <v>7</v>
      </c>
      <c r="C252" s="17" t="s">
        <v>7</v>
      </c>
      <c r="D252" s="17" t="s">
        <v>7</v>
      </c>
      <c r="E252" s="17" t="s">
        <v>7</v>
      </c>
      <c r="F252" s="17" t="s">
        <v>7</v>
      </c>
      <c r="G252" s="17" t="s">
        <v>7</v>
      </c>
      <c r="H252" s="17" t="s">
        <v>7</v>
      </c>
      <c r="I252" s="18" t="s">
        <v>7</v>
      </c>
    </row>
    <row r="253" spans="1:9" ht="26.1" customHeight="1" x14ac:dyDescent="0.2">
      <c r="A253" s="49" t="s">
        <v>341</v>
      </c>
      <c r="B253" s="45">
        <f t="shared" ref="B253:I253" si="149">SUM(B254,B255)</f>
        <v>0</v>
      </c>
      <c r="C253" s="45">
        <f t="shared" si="149"/>
        <v>0</v>
      </c>
      <c r="D253" s="45">
        <f t="shared" si="149"/>
        <v>0</v>
      </c>
      <c r="E253" s="45">
        <f t="shared" si="149"/>
        <v>0</v>
      </c>
      <c r="F253" s="45">
        <f t="shared" si="149"/>
        <v>0</v>
      </c>
      <c r="G253" s="45">
        <f t="shared" si="149"/>
        <v>0</v>
      </c>
      <c r="H253" s="45">
        <f t="shared" si="149"/>
        <v>0</v>
      </c>
      <c r="I253" s="46">
        <f t="shared" si="149"/>
        <v>0</v>
      </c>
    </row>
    <row r="254" spans="1:9" ht="12.95" customHeight="1" x14ac:dyDescent="0.2">
      <c r="A254" s="38" t="s">
        <v>234</v>
      </c>
      <c r="B254" s="17" t="s">
        <v>7</v>
      </c>
      <c r="C254" s="17" t="s">
        <v>7</v>
      </c>
      <c r="D254" s="17" t="s">
        <v>7</v>
      </c>
      <c r="E254" s="17" t="s">
        <v>7</v>
      </c>
      <c r="F254" s="17" t="s">
        <v>7</v>
      </c>
      <c r="G254" s="17" t="s">
        <v>7</v>
      </c>
      <c r="H254" s="17" t="s">
        <v>7</v>
      </c>
      <c r="I254" s="18" t="s">
        <v>7</v>
      </c>
    </row>
    <row r="255" spans="1:9" ht="12.95" customHeight="1" x14ac:dyDescent="0.2">
      <c r="A255" s="38" t="s">
        <v>235</v>
      </c>
      <c r="B255" s="17" t="s">
        <v>7</v>
      </c>
      <c r="C255" s="17" t="s">
        <v>7</v>
      </c>
      <c r="D255" s="17" t="s">
        <v>7</v>
      </c>
      <c r="E255" s="17" t="s">
        <v>7</v>
      </c>
      <c r="F255" s="17" t="s">
        <v>7</v>
      </c>
      <c r="G255" s="17" t="s">
        <v>7</v>
      </c>
      <c r="H255" s="17" t="s">
        <v>7</v>
      </c>
      <c r="I255" s="18" t="s">
        <v>7</v>
      </c>
    </row>
    <row r="256" spans="1:9" ht="12.95" customHeight="1" x14ac:dyDescent="0.2">
      <c r="A256" s="39" t="s">
        <v>236</v>
      </c>
      <c r="B256" s="45">
        <f>SUM(B257)</f>
        <v>0</v>
      </c>
      <c r="C256" s="45">
        <f t="shared" ref="C256:H256" si="150">SUM(C257)</f>
        <v>0</v>
      </c>
      <c r="D256" s="45">
        <f t="shared" si="150"/>
        <v>0</v>
      </c>
      <c r="E256" s="45">
        <f>SUM(E257)</f>
        <v>0</v>
      </c>
      <c r="F256" s="45">
        <f>SUM(F257)</f>
        <v>0</v>
      </c>
      <c r="G256" s="45">
        <f t="shared" si="150"/>
        <v>0</v>
      </c>
      <c r="H256" s="45">
        <f t="shared" si="150"/>
        <v>0</v>
      </c>
      <c r="I256" s="46">
        <f>SUM(I257)</f>
        <v>0</v>
      </c>
    </row>
    <row r="257" spans="1:9" ht="26.1" customHeight="1" x14ac:dyDescent="0.2">
      <c r="A257" s="50" t="s">
        <v>342</v>
      </c>
      <c r="B257" s="17" t="s">
        <v>7</v>
      </c>
      <c r="C257" s="17" t="s">
        <v>7</v>
      </c>
      <c r="D257" s="17" t="s">
        <v>7</v>
      </c>
      <c r="E257" s="17" t="s">
        <v>7</v>
      </c>
      <c r="F257" s="17" t="s">
        <v>7</v>
      </c>
      <c r="G257" s="17" t="s">
        <v>7</v>
      </c>
      <c r="H257" s="17" t="s">
        <v>7</v>
      </c>
      <c r="I257" s="18" t="s">
        <v>7</v>
      </c>
    </row>
    <row r="258" spans="1:9" ht="12.95" customHeight="1" x14ac:dyDescent="0.2">
      <c r="A258" s="13" t="s">
        <v>48</v>
      </c>
      <c r="B258" s="15">
        <f t="shared" ref="B258:I258" si="151">SUM(B262,B265,B268,B271)</f>
        <v>17252</v>
      </c>
      <c r="C258" s="15">
        <f t="shared" si="151"/>
        <v>-460.5</v>
      </c>
      <c r="D258" s="15">
        <f t="shared" si="151"/>
        <v>-20.299999999999635</v>
      </c>
      <c r="E258" s="15">
        <f t="shared" si="151"/>
        <v>16771.2</v>
      </c>
      <c r="F258" s="15">
        <f t="shared" si="151"/>
        <v>18802.600000000002</v>
      </c>
      <c r="G258" s="15">
        <f t="shared" si="151"/>
        <v>87.199999999999989</v>
      </c>
      <c r="H258" s="15">
        <f t="shared" si="151"/>
        <v>34.000000000000369</v>
      </c>
      <c r="I258" s="16">
        <f t="shared" si="151"/>
        <v>18923.800000000003</v>
      </c>
    </row>
    <row r="259" spans="1:9" ht="12.95" customHeight="1" x14ac:dyDescent="0.2">
      <c r="A259" s="19" t="s">
        <v>237</v>
      </c>
      <c r="B259" s="45">
        <f t="shared" ref="B259:I259" si="152">SUM(B260,B261)</f>
        <v>0</v>
      </c>
      <c r="C259" s="45">
        <f t="shared" si="152"/>
        <v>0</v>
      </c>
      <c r="D259" s="45">
        <f t="shared" si="152"/>
        <v>0</v>
      </c>
      <c r="E259" s="45">
        <f t="shared" si="152"/>
        <v>0</v>
      </c>
      <c r="F259" s="45">
        <f t="shared" si="152"/>
        <v>0</v>
      </c>
      <c r="G259" s="45">
        <f t="shared" si="152"/>
        <v>0</v>
      </c>
      <c r="H259" s="45">
        <f t="shared" si="152"/>
        <v>0</v>
      </c>
      <c r="I259" s="46">
        <f t="shared" si="152"/>
        <v>0</v>
      </c>
    </row>
    <row r="260" spans="1:9" ht="12.95" customHeight="1" x14ac:dyDescent="0.2">
      <c r="A260" s="20" t="s">
        <v>238</v>
      </c>
      <c r="B260" s="17" t="s">
        <v>7</v>
      </c>
      <c r="C260" s="17" t="s">
        <v>7</v>
      </c>
      <c r="D260" s="17" t="s">
        <v>7</v>
      </c>
      <c r="E260" s="17" t="s">
        <v>7</v>
      </c>
      <c r="F260" s="17" t="s">
        <v>7</v>
      </c>
      <c r="G260" s="17" t="s">
        <v>7</v>
      </c>
      <c r="H260" s="17" t="s">
        <v>7</v>
      </c>
      <c r="I260" s="18" t="s">
        <v>7</v>
      </c>
    </row>
    <row r="261" spans="1:9" ht="12.95" customHeight="1" x14ac:dyDescent="0.2">
      <c r="A261" s="20" t="s">
        <v>239</v>
      </c>
      <c r="B261" s="17" t="s">
        <v>7</v>
      </c>
      <c r="C261" s="17" t="s">
        <v>7</v>
      </c>
      <c r="D261" s="17" t="s">
        <v>7</v>
      </c>
      <c r="E261" s="17" t="s">
        <v>7</v>
      </c>
      <c r="F261" s="17" t="s">
        <v>7</v>
      </c>
      <c r="G261" s="17" t="s">
        <v>7</v>
      </c>
      <c r="H261" s="17" t="s">
        <v>7</v>
      </c>
      <c r="I261" s="18" t="s">
        <v>7</v>
      </c>
    </row>
    <row r="262" spans="1:9" ht="12.95" customHeight="1" x14ac:dyDescent="0.2">
      <c r="A262" s="19" t="s">
        <v>52</v>
      </c>
      <c r="B262" s="45">
        <f t="shared" ref="B262:I262" si="153">SUM(B263,B264)</f>
        <v>0</v>
      </c>
      <c r="C262" s="45">
        <f t="shared" si="153"/>
        <v>0</v>
      </c>
      <c r="D262" s="45">
        <f t="shared" si="153"/>
        <v>0</v>
      </c>
      <c r="E262" s="45">
        <f t="shared" si="153"/>
        <v>0</v>
      </c>
      <c r="F262" s="45">
        <f t="shared" si="153"/>
        <v>0</v>
      </c>
      <c r="G262" s="45">
        <f t="shared" si="153"/>
        <v>0</v>
      </c>
      <c r="H262" s="45">
        <f t="shared" si="153"/>
        <v>0</v>
      </c>
      <c r="I262" s="46">
        <f t="shared" si="153"/>
        <v>0</v>
      </c>
    </row>
    <row r="263" spans="1:9" ht="12.95" customHeight="1" x14ac:dyDescent="0.2">
      <c r="A263" s="20" t="s">
        <v>240</v>
      </c>
      <c r="B263" s="15">
        <v>0</v>
      </c>
      <c r="C263" s="17">
        <v>0</v>
      </c>
      <c r="D263" s="45">
        <f t="shared" ref="D263:D264" si="154">SUM(E263)-SUM(B263)-SUM(C263)</f>
        <v>0</v>
      </c>
      <c r="E263" s="15">
        <v>0</v>
      </c>
      <c r="F263" s="15">
        <v>0</v>
      </c>
      <c r="G263" s="17">
        <v>0</v>
      </c>
      <c r="H263" s="45">
        <f t="shared" ref="H263:H264" si="155">SUM(I263)-SUM(F263)-SUM(G263)</f>
        <v>0</v>
      </c>
      <c r="I263" s="16">
        <v>0</v>
      </c>
    </row>
    <row r="264" spans="1:9" ht="12.95" customHeight="1" x14ac:dyDescent="0.2">
      <c r="A264" s="20" t="s">
        <v>241</v>
      </c>
      <c r="B264" s="15">
        <v>0</v>
      </c>
      <c r="C264" s="17">
        <v>0</v>
      </c>
      <c r="D264" s="45">
        <f t="shared" si="154"/>
        <v>0</v>
      </c>
      <c r="E264" s="15">
        <v>0</v>
      </c>
      <c r="F264" s="15">
        <v>0</v>
      </c>
      <c r="G264" s="17">
        <v>0</v>
      </c>
      <c r="H264" s="45">
        <f t="shared" si="155"/>
        <v>0</v>
      </c>
      <c r="I264" s="16">
        <v>0</v>
      </c>
    </row>
    <row r="265" spans="1:9" ht="12.95" customHeight="1" x14ac:dyDescent="0.2">
      <c r="A265" s="19" t="s">
        <v>242</v>
      </c>
      <c r="B265" s="45">
        <f t="shared" ref="B265:I265" si="156">SUM(B266,B267)</f>
        <v>6840.8000000000011</v>
      </c>
      <c r="C265" s="45">
        <f t="shared" si="156"/>
        <v>-460.5</v>
      </c>
      <c r="D265" s="45">
        <f t="shared" si="156"/>
        <v>0</v>
      </c>
      <c r="E265" s="45">
        <f t="shared" si="156"/>
        <v>6380.3000000000011</v>
      </c>
      <c r="F265" s="45">
        <f t="shared" si="156"/>
        <v>6663.6000000000022</v>
      </c>
      <c r="G265" s="45">
        <f t="shared" si="156"/>
        <v>87.199999999999989</v>
      </c>
      <c r="H265" s="45">
        <f t="shared" si="156"/>
        <v>0.10000000000000853</v>
      </c>
      <c r="I265" s="46">
        <f t="shared" si="156"/>
        <v>6750.9000000000015</v>
      </c>
    </row>
    <row r="266" spans="1:9" ht="12.95" customHeight="1" x14ac:dyDescent="0.2">
      <c r="A266" s="20" t="s">
        <v>56</v>
      </c>
      <c r="B266" s="15">
        <v>252.40000000000006</v>
      </c>
      <c r="C266" s="17">
        <v>-67</v>
      </c>
      <c r="D266" s="45">
        <f t="shared" ref="D266:D267" si="157">SUM(E266)-SUM(B266)-SUM(C266)</f>
        <v>0</v>
      </c>
      <c r="E266" s="15">
        <v>185.40000000000006</v>
      </c>
      <c r="F266" s="15">
        <v>303.10000000000002</v>
      </c>
      <c r="G266" s="17">
        <v>17.8</v>
      </c>
      <c r="H266" s="45">
        <f t="shared" ref="H266:H267" si="158">SUM(I266)-SUM(F266)-SUM(G266)</f>
        <v>0</v>
      </c>
      <c r="I266" s="16">
        <v>320.90000000000003</v>
      </c>
    </row>
    <row r="267" spans="1:9" ht="12.95" customHeight="1" x14ac:dyDescent="0.2">
      <c r="A267" s="20" t="s">
        <v>243</v>
      </c>
      <c r="B267" s="15">
        <v>6588.4000000000015</v>
      </c>
      <c r="C267" s="17">
        <v>-393.5</v>
      </c>
      <c r="D267" s="45">
        <f t="shared" si="157"/>
        <v>0</v>
      </c>
      <c r="E267" s="15">
        <v>6194.9000000000015</v>
      </c>
      <c r="F267" s="15">
        <v>6360.5000000000018</v>
      </c>
      <c r="G267" s="17">
        <v>69.399999999999991</v>
      </c>
      <c r="H267" s="45">
        <f t="shared" si="158"/>
        <v>0.10000000000000853</v>
      </c>
      <c r="I267" s="16">
        <v>6430.0000000000018</v>
      </c>
    </row>
    <row r="268" spans="1:9" ht="12.95" customHeight="1" x14ac:dyDescent="0.2">
      <c r="A268" s="19" t="s">
        <v>244</v>
      </c>
      <c r="B268" s="45">
        <f t="shared" ref="B268:I268" si="159">SUM(B269,B270)</f>
        <v>10411.199999999999</v>
      </c>
      <c r="C268" s="45">
        <f t="shared" si="159"/>
        <v>0</v>
      </c>
      <c r="D268" s="45">
        <f t="shared" si="159"/>
        <v>-20.299999999999635</v>
      </c>
      <c r="E268" s="45">
        <f t="shared" si="159"/>
        <v>10390.9</v>
      </c>
      <c r="F268" s="45">
        <f t="shared" si="159"/>
        <v>12139</v>
      </c>
      <c r="G268" s="45">
        <f t="shared" si="159"/>
        <v>0</v>
      </c>
      <c r="H268" s="45">
        <f t="shared" si="159"/>
        <v>33.900000000000361</v>
      </c>
      <c r="I268" s="46">
        <f t="shared" si="159"/>
        <v>12172.9</v>
      </c>
    </row>
    <row r="269" spans="1:9" ht="12.95" customHeight="1" x14ac:dyDescent="0.2">
      <c r="A269" s="20" t="s">
        <v>245</v>
      </c>
      <c r="B269" s="15">
        <v>6</v>
      </c>
      <c r="C269" s="17">
        <v>0</v>
      </c>
      <c r="D269" s="45">
        <f t="shared" ref="D269:D270" si="160">SUM(E269)-SUM(B269)-SUM(C269)</f>
        <v>-2.9</v>
      </c>
      <c r="E269" s="15">
        <v>3.1</v>
      </c>
      <c r="F269" s="15">
        <v>4.0999999999999996</v>
      </c>
      <c r="G269" s="17">
        <v>0</v>
      </c>
      <c r="H269" s="45">
        <f t="shared" ref="H269:H270" si="161">SUM(I269)-SUM(F269)-SUM(G269)</f>
        <v>-3.6999999999999997</v>
      </c>
      <c r="I269" s="16">
        <v>0.3999999999999998</v>
      </c>
    </row>
    <row r="270" spans="1:9" ht="12.95" customHeight="1" x14ac:dyDescent="0.2">
      <c r="A270" s="20" t="s">
        <v>246</v>
      </c>
      <c r="B270" s="15">
        <v>10405.199999999999</v>
      </c>
      <c r="C270" s="17">
        <v>0</v>
      </c>
      <c r="D270" s="45">
        <f t="shared" si="160"/>
        <v>-17.399999999999636</v>
      </c>
      <c r="E270" s="15">
        <v>10387.799999999999</v>
      </c>
      <c r="F270" s="15">
        <v>12134.9</v>
      </c>
      <c r="G270" s="17">
        <v>0</v>
      </c>
      <c r="H270" s="45">
        <f t="shared" si="161"/>
        <v>37.600000000000364</v>
      </c>
      <c r="I270" s="16">
        <v>12172.5</v>
      </c>
    </row>
    <row r="271" spans="1:9" ht="12.95" customHeight="1" x14ac:dyDescent="0.2">
      <c r="A271" s="19" t="s">
        <v>61</v>
      </c>
      <c r="B271" s="45">
        <f t="shared" ref="B271:I271" si="162">SUM(B272,B273)</f>
        <v>0</v>
      </c>
      <c r="C271" s="45">
        <f t="shared" si="162"/>
        <v>0</v>
      </c>
      <c r="D271" s="45">
        <f t="shared" si="162"/>
        <v>0</v>
      </c>
      <c r="E271" s="45">
        <f t="shared" si="162"/>
        <v>0</v>
      </c>
      <c r="F271" s="45">
        <f t="shared" si="162"/>
        <v>0</v>
      </c>
      <c r="G271" s="45">
        <f t="shared" si="162"/>
        <v>0</v>
      </c>
      <c r="H271" s="45">
        <f t="shared" si="162"/>
        <v>0</v>
      </c>
      <c r="I271" s="46">
        <f t="shared" si="162"/>
        <v>0</v>
      </c>
    </row>
    <row r="272" spans="1:9" ht="12.95" customHeight="1" x14ac:dyDescent="0.2">
      <c r="A272" s="21" t="s">
        <v>247</v>
      </c>
      <c r="B272" s="45">
        <f t="shared" ref="B272:I273" si="163">SUM(B275,B278)</f>
        <v>0</v>
      </c>
      <c r="C272" s="45">
        <f t="shared" si="163"/>
        <v>0</v>
      </c>
      <c r="D272" s="45">
        <f t="shared" si="163"/>
        <v>0</v>
      </c>
      <c r="E272" s="45">
        <f t="shared" si="163"/>
        <v>0</v>
      </c>
      <c r="F272" s="45">
        <f t="shared" si="163"/>
        <v>0</v>
      </c>
      <c r="G272" s="45">
        <f t="shared" si="163"/>
        <v>0</v>
      </c>
      <c r="H272" s="45">
        <f t="shared" si="163"/>
        <v>0</v>
      </c>
      <c r="I272" s="46">
        <f t="shared" si="163"/>
        <v>0</v>
      </c>
    </row>
    <row r="273" spans="1:9" ht="12.95" customHeight="1" x14ac:dyDescent="0.2">
      <c r="A273" s="21" t="s">
        <v>248</v>
      </c>
      <c r="B273" s="45">
        <f t="shared" si="163"/>
        <v>0</v>
      </c>
      <c r="C273" s="45">
        <f t="shared" si="163"/>
        <v>0</v>
      </c>
      <c r="D273" s="45">
        <f t="shared" si="163"/>
        <v>0</v>
      </c>
      <c r="E273" s="45">
        <f t="shared" si="163"/>
        <v>0</v>
      </c>
      <c r="F273" s="45">
        <f t="shared" si="163"/>
        <v>0</v>
      </c>
      <c r="G273" s="45">
        <f t="shared" si="163"/>
        <v>0</v>
      </c>
      <c r="H273" s="45">
        <f t="shared" si="163"/>
        <v>0</v>
      </c>
      <c r="I273" s="46">
        <f t="shared" si="163"/>
        <v>0</v>
      </c>
    </row>
    <row r="274" spans="1:9" ht="12.95" customHeight="1" x14ac:dyDescent="0.2">
      <c r="A274" s="22" t="s">
        <v>249</v>
      </c>
      <c r="B274" s="45">
        <f t="shared" ref="B274:I274" si="164">SUM(B275,B276)</f>
        <v>0</v>
      </c>
      <c r="C274" s="45">
        <f t="shared" si="164"/>
        <v>0</v>
      </c>
      <c r="D274" s="45">
        <f t="shared" si="164"/>
        <v>0</v>
      </c>
      <c r="E274" s="45">
        <f t="shared" si="164"/>
        <v>0</v>
      </c>
      <c r="F274" s="45">
        <f t="shared" si="164"/>
        <v>0</v>
      </c>
      <c r="G274" s="45">
        <f t="shared" si="164"/>
        <v>0</v>
      </c>
      <c r="H274" s="45">
        <f t="shared" si="164"/>
        <v>0</v>
      </c>
      <c r="I274" s="46">
        <f t="shared" si="164"/>
        <v>0</v>
      </c>
    </row>
    <row r="275" spans="1:9" ht="12.95" customHeight="1" x14ac:dyDescent="0.2">
      <c r="A275" s="23" t="s">
        <v>65</v>
      </c>
      <c r="B275" s="15">
        <v>0</v>
      </c>
      <c r="C275" s="17">
        <v>0</v>
      </c>
      <c r="D275" s="45">
        <f t="shared" ref="D275:D276" si="165">SUM(E275)-SUM(B275)-SUM(C275)</f>
        <v>0</v>
      </c>
      <c r="E275" s="15">
        <v>0</v>
      </c>
      <c r="F275" s="15">
        <v>0</v>
      </c>
      <c r="G275" s="17">
        <v>0</v>
      </c>
      <c r="H275" s="45">
        <f t="shared" ref="H275:H276" si="166">SUM(I275)-SUM(F275)-SUM(G275)</f>
        <v>0</v>
      </c>
      <c r="I275" s="16">
        <v>0</v>
      </c>
    </row>
    <row r="276" spans="1:9" ht="12.95" customHeight="1" x14ac:dyDescent="0.2">
      <c r="A276" s="23" t="s">
        <v>66</v>
      </c>
      <c r="B276" s="15">
        <v>0</v>
      </c>
      <c r="C276" s="17">
        <v>0</v>
      </c>
      <c r="D276" s="45">
        <f t="shared" si="165"/>
        <v>0</v>
      </c>
      <c r="E276" s="15">
        <v>0</v>
      </c>
      <c r="F276" s="15">
        <v>0</v>
      </c>
      <c r="G276" s="17">
        <v>0</v>
      </c>
      <c r="H276" s="45">
        <f t="shared" si="166"/>
        <v>0</v>
      </c>
      <c r="I276" s="16">
        <v>0</v>
      </c>
    </row>
    <row r="277" spans="1:9" ht="12.95" customHeight="1" x14ac:dyDescent="0.2">
      <c r="A277" s="22" t="s">
        <v>67</v>
      </c>
      <c r="B277" s="45">
        <f t="shared" ref="B277:I277" si="167">SUM(B278,B279)</f>
        <v>0</v>
      </c>
      <c r="C277" s="45">
        <f t="shared" si="167"/>
        <v>0</v>
      </c>
      <c r="D277" s="45">
        <f t="shared" si="167"/>
        <v>0</v>
      </c>
      <c r="E277" s="45">
        <f t="shared" si="167"/>
        <v>0</v>
      </c>
      <c r="F277" s="45">
        <f t="shared" si="167"/>
        <v>0</v>
      </c>
      <c r="G277" s="45">
        <f t="shared" si="167"/>
        <v>0</v>
      </c>
      <c r="H277" s="45">
        <f t="shared" si="167"/>
        <v>0</v>
      </c>
      <c r="I277" s="46">
        <f t="shared" si="167"/>
        <v>0</v>
      </c>
    </row>
    <row r="278" spans="1:9" ht="12.95" customHeight="1" x14ac:dyDescent="0.2">
      <c r="A278" s="23" t="s">
        <v>68</v>
      </c>
      <c r="B278" s="17" t="s">
        <v>7</v>
      </c>
      <c r="C278" s="17" t="s">
        <v>7</v>
      </c>
      <c r="D278" s="17" t="s">
        <v>7</v>
      </c>
      <c r="E278" s="17" t="s">
        <v>7</v>
      </c>
      <c r="F278" s="17" t="s">
        <v>7</v>
      </c>
      <c r="G278" s="17" t="s">
        <v>7</v>
      </c>
      <c r="H278" s="17" t="s">
        <v>7</v>
      </c>
      <c r="I278" s="18" t="s">
        <v>7</v>
      </c>
    </row>
    <row r="279" spans="1:9" ht="12.95" customHeight="1" x14ac:dyDescent="0.2">
      <c r="A279" s="23" t="s">
        <v>69</v>
      </c>
      <c r="B279" s="17" t="s">
        <v>7</v>
      </c>
      <c r="C279" s="17" t="s">
        <v>7</v>
      </c>
      <c r="D279" s="17" t="s">
        <v>7</v>
      </c>
      <c r="E279" s="17" t="s">
        <v>7</v>
      </c>
      <c r="F279" s="17" t="s">
        <v>7</v>
      </c>
      <c r="G279" s="17" t="s">
        <v>7</v>
      </c>
      <c r="H279" s="17" t="s">
        <v>7</v>
      </c>
      <c r="I279" s="18" t="s">
        <v>7</v>
      </c>
    </row>
    <row r="280" spans="1:9" ht="26.1" customHeight="1" x14ac:dyDescent="0.2">
      <c r="A280" s="48" t="s">
        <v>339</v>
      </c>
      <c r="B280" s="43">
        <f t="shared" ref="B280:I280" si="168">SUM(B282,B283,B284,B286)</f>
        <v>194.00000000000003</v>
      </c>
      <c r="C280" s="43">
        <f t="shared" si="168"/>
        <v>3.5</v>
      </c>
      <c r="D280" s="43">
        <f t="shared" si="168"/>
        <v>9.9999999999977218E-2</v>
      </c>
      <c r="E280" s="43">
        <f t="shared" si="168"/>
        <v>197.6</v>
      </c>
      <c r="F280" s="43">
        <f t="shared" si="168"/>
        <v>171.3</v>
      </c>
      <c r="G280" s="43">
        <f t="shared" si="168"/>
        <v>-41.599999999999994</v>
      </c>
      <c r="H280" s="43">
        <f t="shared" si="168"/>
        <v>0.1999999999999873</v>
      </c>
      <c r="I280" s="44">
        <f t="shared" si="168"/>
        <v>129.9</v>
      </c>
    </row>
    <row r="281" spans="1:9" ht="12.95" customHeight="1" x14ac:dyDescent="0.2">
      <c r="A281" s="24" t="s">
        <v>250</v>
      </c>
      <c r="B281" s="17" t="s">
        <v>7</v>
      </c>
      <c r="C281" s="17" t="s">
        <v>7</v>
      </c>
      <c r="D281" s="17" t="s">
        <v>7</v>
      </c>
      <c r="E281" s="17" t="s">
        <v>7</v>
      </c>
      <c r="F281" s="17" t="s">
        <v>7</v>
      </c>
      <c r="G281" s="17" t="s">
        <v>7</v>
      </c>
      <c r="H281" s="17" t="s">
        <v>7</v>
      </c>
      <c r="I281" s="18" t="s">
        <v>7</v>
      </c>
    </row>
    <row r="282" spans="1:9" ht="12.95" customHeight="1" x14ac:dyDescent="0.2">
      <c r="A282" s="24" t="s">
        <v>251</v>
      </c>
      <c r="B282" s="15">
        <v>0</v>
      </c>
      <c r="C282" s="17">
        <v>0</v>
      </c>
      <c r="D282" s="45">
        <f t="shared" ref="D282:D284" si="169">SUM(E282)-SUM(B282)-SUM(C282)</f>
        <v>0</v>
      </c>
      <c r="E282" s="15">
        <v>0</v>
      </c>
      <c r="F282" s="15">
        <v>0</v>
      </c>
      <c r="G282" s="17">
        <v>0</v>
      </c>
      <c r="H282" s="45">
        <f t="shared" ref="H282:H284" si="170">SUM(I282)-SUM(F282)-SUM(G282)</f>
        <v>0</v>
      </c>
      <c r="I282" s="16">
        <v>0</v>
      </c>
    </row>
    <row r="283" spans="1:9" ht="12.95" customHeight="1" x14ac:dyDescent="0.2">
      <c r="A283" s="24" t="s">
        <v>72</v>
      </c>
      <c r="B283" s="15">
        <v>184.90000000000003</v>
      </c>
      <c r="C283" s="17">
        <v>0.40000000000000013</v>
      </c>
      <c r="D283" s="45">
        <f t="shared" si="169"/>
        <v>-2.2870594307278225E-14</v>
      </c>
      <c r="E283" s="15">
        <v>185.3</v>
      </c>
      <c r="F283" s="15">
        <v>164.10000000000002</v>
      </c>
      <c r="G283" s="17">
        <v>-43.9</v>
      </c>
      <c r="H283" s="45">
        <f t="shared" si="170"/>
        <v>9.999999999998721E-2</v>
      </c>
      <c r="I283" s="16">
        <v>120.30000000000001</v>
      </c>
    </row>
    <row r="284" spans="1:9" ht="12.95" customHeight="1" x14ac:dyDescent="0.2">
      <c r="A284" s="24" t="s">
        <v>252</v>
      </c>
      <c r="B284" s="15">
        <v>6</v>
      </c>
      <c r="C284" s="17">
        <v>-3</v>
      </c>
      <c r="D284" s="45">
        <f t="shared" si="169"/>
        <v>0.10000000000000009</v>
      </c>
      <c r="E284" s="15">
        <v>3.1</v>
      </c>
      <c r="F284" s="15">
        <v>4.0999999999999996</v>
      </c>
      <c r="G284" s="17">
        <v>-3.8</v>
      </c>
      <c r="H284" s="45">
        <f t="shared" si="170"/>
        <v>0.10000000000000009</v>
      </c>
      <c r="I284" s="16">
        <v>0.3999999999999998</v>
      </c>
    </row>
    <row r="285" spans="1:9" ht="12.75" customHeight="1" x14ac:dyDescent="0.2">
      <c r="A285" s="40" t="s">
        <v>344</v>
      </c>
      <c r="B285" s="15"/>
      <c r="C285" s="15"/>
      <c r="D285" s="15"/>
      <c r="E285" s="15"/>
      <c r="F285" s="15"/>
      <c r="G285" s="15"/>
      <c r="H285" s="15"/>
      <c r="I285" s="16"/>
    </row>
    <row r="286" spans="1:9" ht="12.95" customHeight="1" x14ac:dyDescent="0.2">
      <c r="A286" s="24" t="s">
        <v>74</v>
      </c>
      <c r="B286" s="45">
        <f t="shared" ref="B286:I286" si="171">SUM(B287,B288)</f>
        <v>3.0999999999999996</v>
      </c>
      <c r="C286" s="45">
        <f t="shared" si="171"/>
        <v>6.1</v>
      </c>
      <c r="D286" s="45">
        <f t="shared" si="171"/>
        <v>0</v>
      </c>
      <c r="E286" s="45">
        <f t="shared" si="171"/>
        <v>9.1999999999999993</v>
      </c>
      <c r="F286" s="45">
        <f t="shared" si="171"/>
        <v>3.0999999999999996</v>
      </c>
      <c r="G286" s="45">
        <f t="shared" si="171"/>
        <v>6.1</v>
      </c>
      <c r="H286" s="45">
        <f t="shared" si="171"/>
        <v>0</v>
      </c>
      <c r="I286" s="46">
        <f t="shared" si="171"/>
        <v>9.1999999999999993</v>
      </c>
    </row>
    <row r="287" spans="1:9" ht="12.75" customHeight="1" x14ac:dyDescent="0.2">
      <c r="A287" s="25" t="s">
        <v>253</v>
      </c>
      <c r="B287" s="17" t="s">
        <v>7</v>
      </c>
      <c r="C287" s="17" t="s">
        <v>7</v>
      </c>
      <c r="D287" s="17" t="s">
        <v>7</v>
      </c>
      <c r="E287" s="17" t="s">
        <v>7</v>
      </c>
      <c r="F287" s="17" t="s">
        <v>7</v>
      </c>
      <c r="G287" s="17" t="s">
        <v>7</v>
      </c>
      <c r="H287" s="17" t="s">
        <v>7</v>
      </c>
      <c r="I287" s="18" t="s">
        <v>7</v>
      </c>
    </row>
    <row r="288" spans="1:9" ht="12.75" customHeight="1" x14ac:dyDescent="0.2">
      <c r="A288" s="25" t="s">
        <v>254</v>
      </c>
      <c r="B288" s="15">
        <v>3.0999999999999996</v>
      </c>
      <c r="C288" s="17">
        <v>6.1</v>
      </c>
      <c r="D288" s="45">
        <f t="shared" ref="D288" si="172">SUM(E288)-SUM(B288)-SUM(C288)</f>
        <v>0</v>
      </c>
      <c r="E288" s="15">
        <v>9.1999999999999993</v>
      </c>
      <c r="F288" s="15">
        <v>3.0999999999999996</v>
      </c>
      <c r="G288" s="17">
        <v>6.1</v>
      </c>
      <c r="H288" s="45">
        <f t="shared" ref="H288" si="173">SUM(I288)-SUM(F288)-SUM(G288)</f>
        <v>0</v>
      </c>
      <c r="I288" s="16">
        <v>9.1999999999999993</v>
      </c>
    </row>
    <row r="289" spans="1:9" ht="12.75" customHeight="1" x14ac:dyDescent="0.2">
      <c r="A289" s="24" t="s">
        <v>255</v>
      </c>
      <c r="B289" s="45">
        <f t="shared" ref="B289:I289" si="174">SUM(B290,B291)</f>
        <v>0</v>
      </c>
      <c r="C289" s="45">
        <f t="shared" si="174"/>
        <v>0</v>
      </c>
      <c r="D289" s="45">
        <f t="shared" si="174"/>
        <v>0</v>
      </c>
      <c r="E289" s="45">
        <f t="shared" si="174"/>
        <v>0</v>
      </c>
      <c r="F289" s="45">
        <f t="shared" si="174"/>
        <v>0</v>
      </c>
      <c r="G289" s="45">
        <f t="shared" si="174"/>
        <v>0</v>
      </c>
      <c r="H289" s="45">
        <f t="shared" si="174"/>
        <v>0</v>
      </c>
      <c r="I289" s="46">
        <f t="shared" si="174"/>
        <v>0</v>
      </c>
    </row>
    <row r="290" spans="1:9" ht="12.75" customHeight="1" x14ac:dyDescent="0.2">
      <c r="A290" s="25" t="s">
        <v>78</v>
      </c>
      <c r="B290" s="17" t="s">
        <v>7</v>
      </c>
      <c r="C290" s="17" t="s">
        <v>7</v>
      </c>
      <c r="D290" s="17" t="s">
        <v>7</v>
      </c>
      <c r="E290" s="17" t="s">
        <v>7</v>
      </c>
      <c r="F290" s="17" t="s">
        <v>7</v>
      </c>
      <c r="G290" s="17" t="s">
        <v>7</v>
      </c>
      <c r="H290" s="17" t="s">
        <v>7</v>
      </c>
      <c r="I290" s="18" t="s">
        <v>7</v>
      </c>
    </row>
    <row r="291" spans="1:9" ht="12.75" customHeight="1" x14ac:dyDescent="0.2">
      <c r="A291" s="25" t="s">
        <v>256</v>
      </c>
      <c r="B291" s="17" t="s">
        <v>7</v>
      </c>
      <c r="C291" s="17" t="s">
        <v>7</v>
      </c>
      <c r="D291" s="17" t="s">
        <v>7</v>
      </c>
      <c r="E291" s="17" t="s">
        <v>7</v>
      </c>
      <c r="F291" s="17" t="s">
        <v>7</v>
      </c>
      <c r="G291" s="17" t="s">
        <v>7</v>
      </c>
      <c r="H291" s="17" t="s">
        <v>7</v>
      </c>
      <c r="I291" s="18" t="s">
        <v>7</v>
      </c>
    </row>
    <row r="292" spans="1:9" ht="12.75" customHeight="1" x14ac:dyDescent="0.2">
      <c r="A292" s="24" t="s">
        <v>80</v>
      </c>
      <c r="B292" s="17" t="s">
        <v>7</v>
      </c>
      <c r="C292" s="17" t="s">
        <v>7</v>
      </c>
      <c r="D292" s="17" t="s">
        <v>7</v>
      </c>
      <c r="E292" s="17" t="s">
        <v>7</v>
      </c>
      <c r="F292" s="17" t="s">
        <v>7</v>
      </c>
      <c r="G292" s="17" t="s">
        <v>7</v>
      </c>
      <c r="H292" s="17" t="s">
        <v>7</v>
      </c>
      <c r="I292" s="18" t="s">
        <v>7</v>
      </c>
    </row>
    <row r="293" spans="1:9" ht="12.95" customHeight="1" x14ac:dyDescent="0.2">
      <c r="A293" s="12" t="s">
        <v>81</v>
      </c>
      <c r="B293" s="43">
        <f t="shared" ref="B293:I293" si="175">SUM(B294,B295,B318,B343,B357,B380,B402)</f>
        <v>56732.2</v>
      </c>
      <c r="C293" s="43">
        <f t="shared" si="175"/>
        <v>-330.8</v>
      </c>
      <c r="D293" s="43">
        <f t="shared" si="175"/>
        <v>13.700000000000674</v>
      </c>
      <c r="E293" s="43">
        <f t="shared" si="175"/>
        <v>56415.100000000006</v>
      </c>
      <c r="F293" s="43">
        <f t="shared" si="175"/>
        <v>57931.199999999997</v>
      </c>
      <c r="G293" s="43">
        <f t="shared" si="175"/>
        <v>-954.99999999999977</v>
      </c>
      <c r="H293" s="43">
        <f t="shared" si="175"/>
        <v>-2.4999999999991092</v>
      </c>
      <c r="I293" s="44">
        <f t="shared" si="175"/>
        <v>56973.700000000004</v>
      </c>
    </row>
    <row r="294" spans="1:9" ht="12.95" customHeight="1" x14ac:dyDescent="0.2">
      <c r="A294" s="13" t="s">
        <v>257</v>
      </c>
      <c r="B294" s="17" t="s">
        <v>7</v>
      </c>
      <c r="C294" s="17" t="s">
        <v>7</v>
      </c>
      <c r="D294" s="17" t="s">
        <v>7</v>
      </c>
      <c r="E294" s="17" t="s">
        <v>7</v>
      </c>
      <c r="F294" s="17" t="s">
        <v>7</v>
      </c>
      <c r="G294" s="17" t="s">
        <v>7</v>
      </c>
      <c r="H294" s="17" t="s">
        <v>7</v>
      </c>
      <c r="I294" s="18" t="s">
        <v>7</v>
      </c>
    </row>
    <row r="295" spans="1:9" ht="12.95" customHeight="1" x14ac:dyDescent="0.2">
      <c r="A295" s="13" t="s">
        <v>83</v>
      </c>
      <c r="B295" s="15">
        <f t="shared" ref="B295:I295" si="176">SUM(B299,B302,B306,B309)</f>
        <v>31979.000000000004</v>
      </c>
      <c r="C295" s="15">
        <f t="shared" si="176"/>
        <v>102.30000000000003</v>
      </c>
      <c r="D295" s="15">
        <f t="shared" si="176"/>
        <v>-0.20000000000084128</v>
      </c>
      <c r="E295" s="15">
        <f t="shared" si="176"/>
        <v>32081.100000000002</v>
      </c>
      <c r="F295" s="15">
        <f t="shared" si="176"/>
        <v>30958.900000000005</v>
      </c>
      <c r="G295" s="15">
        <f t="shared" si="176"/>
        <v>580.79999999999995</v>
      </c>
      <c r="H295" s="15">
        <f t="shared" si="176"/>
        <v>-9.9999999998602762E-2</v>
      </c>
      <c r="I295" s="16">
        <f t="shared" si="176"/>
        <v>31539.600000000002</v>
      </c>
    </row>
    <row r="296" spans="1:9" ht="12.75" customHeight="1" x14ac:dyDescent="0.2">
      <c r="A296" s="19" t="s">
        <v>258</v>
      </c>
      <c r="B296" s="45">
        <f t="shared" ref="B296:I296" si="177">SUM(B297,B298)</f>
        <v>0</v>
      </c>
      <c r="C296" s="45">
        <f t="shared" si="177"/>
        <v>0</v>
      </c>
      <c r="D296" s="45">
        <f t="shared" si="177"/>
        <v>0</v>
      </c>
      <c r="E296" s="45">
        <f t="shared" si="177"/>
        <v>0</v>
      </c>
      <c r="F296" s="45">
        <f t="shared" si="177"/>
        <v>0</v>
      </c>
      <c r="G296" s="45">
        <f t="shared" si="177"/>
        <v>0</v>
      </c>
      <c r="H296" s="45">
        <f t="shared" si="177"/>
        <v>0</v>
      </c>
      <c r="I296" s="46">
        <f t="shared" si="177"/>
        <v>0</v>
      </c>
    </row>
    <row r="297" spans="1:9" ht="12.75" customHeight="1" x14ac:dyDescent="0.2">
      <c r="A297" s="21" t="s">
        <v>259</v>
      </c>
      <c r="B297" s="17" t="s">
        <v>7</v>
      </c>
      <c r="C297" s="17" t="s">
        <v>7</v>
      </c>
      <c r="D297" s="17" t="s">
        <v>7</v>
      </c>
      <c r="E297" s="17" t="s">
        <v>7</v>
      </c>
      <c r="F297" s="17" t="s">
        <v>7</v>
      </c>
      <c r="G297" s="17" t="s">
        <v>7</v>
      </c>
      <c r="H297" s="17" t="s">
        <v>7</v>
      </c>
      <c r="I297" s="18" t="s">
        <v>7</v>
      </c>
    </row>
    <row r="298" spans="1:9" ht="12.75" customHeight="1" x14ac:dyDescent="0.2">
      <c r="A298" s="21" t="s">
        <v>86</v>
      </c>
      <c r="B298" s="17" t="s">
        <v>7</v>
      </c>
      <c r="C298" s="17" t="s">
        <v>7</v>
      </c>
      <c r="D298" s="17" t="s">
        <v>7</v>
      </c>
      <c r="E298" s="17" t="s">
        <v>7</v>
      </c>
      <c r="F298" s="17" t="s">
        <v>7</v>
      </c>
      <c r="G298" s="17" t="s">
        <v>7</v>
      </c>
      <c r="H298" s="17" t="s">
        <v>7</v>
      </c>
      <c r="I298" s="18" t="s">
        <v>7</v>
      </c>
    </row>
    <row r="299" spans="1:9" ht="12.75" customHeight="1" x14ac:dyDescent="0.2">
      <c r="A299" s="19" t="s">
        <v>87</v>
      </c>
      <c r="B299" s="45">
        <f t="shared" ref="B299:I299" si="178">SUM(B300,B301)</f>
        <v>44.499999999999993</v>
      </c>
      <c r="C299" s="45">
        <f t="shared" si="178"/>
        <v>1.7000000000000002</v>
      </c>
      <c r="D299" s="45">
        <f t="shared" si="178"/>
        <v>0</v>
      </c>
      <c r="E299" s="45">
        <f t="shared" si="178"/>
        <v>46.199999999999989</v>
      </c>
      <c r="F299" s="45">
        <f t="shared" si="178"/>
        <v>45.4</v>
      </c>
      <c r="G299" s="45">
        <f t="shared" si="178"/>
        <v>-15.3</v>
      </c>
      <c r="H299" s="45">
        <f t="shared" si="178"/>
        <v>-1.1102230246251565E-15</v>
      </c>
      <c r="I299" s="46">
        <f t="shared" si="178"/>
        <v>30.099999999999994</v>
      </c>
    </row>
    <row r="300" spans="1:9" ht="12.75" customHeight="1" x14ac:dyDescent="0.2">
      <c r="A300" s="21" t="s">
        <v>260</v>
      </c>
      <c r="B300" s="15">
        <v>33.20000000000001</v>
      </c>
      <c r="C300" s="17">
        <v>3.1</v>
      </c>
      <c r="D300" s="45">
        <f t="shared" ref="D300:D301" si="179">SUM(E300)-SUM(B300)-SUM(C300)</f>
        <v>0</v>
      </c>
      <c r="E300" s="15">
        <v>36.300000000000011</v>
      </c>
      <c r="F300" s="15">
        <v>35.100000000000016</v>
      </c>
      <c r="G300" s="17">
        <v>-16.100000000000001</v>
      </c>
      <c r="H300" s="45">
        <f t="shared" ref="H300:H301" si="180">SUM(I300)-SUM(F300)-SUM(G300)</f>
        <v>-0.10000000000000142</v>
      </c>
      <c r="I300" s="16">
        <v>18.900000000000013</v>
      </c>
    </row>
    <row r="301" spans="1:9" ht="12.75" customHeight="1" x14ac:dyDescent="0.2">
      <c r="A301" s="21" t="s">
        <v>89</v>
      </c>
      <c r="B301" s="15">
        <v>11.299999999999981</v>
      </c>
      <c r="C301" s="17">
        <v>-1.4</v>
      </c>
      <c r="D301" s="45">
        <f t="shared" si="179"/>
        <v>0</v>
      </c>
      <c r="E301" s="15">
        <v>9.8999999999999808</v>
      </c>
      <c r="F301" s="15">
        <v>10.299999999999981</v>
      </c>
      <c r="G301" s="17">
        <v>0.8</v>
      </c>
      <c r="H301" s="45">
        <f t="shared" si="180"/>
        <v>0.10000000000000031</v>
      </c>
      <c r="I301" s="16">
        <v>11.199999999999982</v>
      </c>
    </row>
    <row r="302" spans="1:9" ht="12.75" customHeight="1" x14ac:dyDescent="0.2">
      <c r="A302" s="19" t="s">
        <v>261</v>
      </c>
      <c r="B302" s="45">
        <f t="shared" ref="B302:I302" si="181">SUM(B303,B304)</f>
        <v>31934.500000000004</v>
      </c>
      <c r="C302" s="45">
        <f t="shared" si="181"/>
        <v>100.60000000000002</v>
      </c>
      <c r="D302" s="45">
        <f t="shared" si="181"/>
        <v>-0.20000000000084128</v>
      </c>
      <c r="E302" s="45">
        <f t="shared" si="181"/>
        <v>32034.9</v>
      </c>
      <c r="F302" s="45">
        <f t="shared" si="181"/>
        <v>30913.500000000004</v>
      </c>
      <c r="G302" s="45">
        <f t="shared" si="181"/>
        <v>596.09999999999991</v>
      </c>
      <c r="H302" s="45">
        <f t="shared" si="181"/>
        <v>-9.9999999998601652E-2</v>
      </c>
      <c r="I302" s="46">
        <f t="shared" si="181"/>
        <v>31509.500000000004</v>
      </c>
    </row>
    <row r="303" spans="1:9" ht="12.75" customHeight="1" x14ac:dyDescent="0.2">
      <c r="A303" s="21" t="s">
        <v>91</v>
      </c>
      <c r="B303" s="15">
        <v>28312.300000000003</v>
      </c>
      <c r="C303" s="17">
        <v>-262.2</v>
      </c>
      <c r="D303" s="45">
        <f t="shared" ref="D303:D304" si="182">SUM(E303)-SUM(B303)-SUM(C303)</f>
        <v>-7.3896444519050419E-13</v>
      </c>
      <c r="E303" s="15">
        <v>28050.100000000002</v>
      </c>
      <c r="F303" s="15">
        <v>26962.300000000003</v>
      </c>
      <c r="G303" s="17">
        <v>726.9</v>
      </c>
      <c r="H303" s="45">
        <f t="shared" ref="H303:H304" si="183">SUM(I303)-SUM(F303)-SUM(G303)</f>
        <v>1.4779288903810084E-12</v>
      </c>
      <c r="I303" s="16">
        <v>27689.200000000004</v>
      </c>
    </row>
    <row r="304" spans="1:9" ht="12.75" customHeight="1" x14ac:dyDescent="0.2">
      <c r="A304" s="21" t="s">
        <v>262</v>
      </c>
      <c r="B304" s="15">
        <v>3622.2</v>
      </c>
      <c r="C304" s="17">
        <v>362.8</v>
      </c>
      <c r="D304" s="45">
        <f t="shared" si="182"/>
        <v>-0.20000000000010232</v>
      </c>
      <c r="E304" s="15">
        <v>3984.7999999999997</v>
      </c>
      <c r="F304" s="15">
        <v>3951.2</v>
      </c>
      <c r="G304" s="17">
        <v>-130.80000000000001</v>
      </c>
      <c r="H304" s="45">
        <f t="shared" si="183"/>
        <v>-0.10000000000007958</v>
      </c>
      <c r="I304" s="16">
        <v>3820.2999999999997</v>
      </c>
    </row>
    <row r="305" spans="1:9" ht="12.75" customHeight="1" x14ac:dyDescent="0.2">
      <c r="A305" s="19" t="s">
        <v>263</v>
      </c>
      <c r="B305" s="17" t="s">
        <v>7</v>
      </c>
      <c r="C305" s="17" t="s">
        <v>7</v>
      </c>
      <c r="D305" s="17" t="s">
        <v>7</v>
      </c>
      <c r="E305" s="17" t="s">
        <v>7</v>
      </c>
      <c r="F305" s="17" t="s">
        <v>7</v>
      </c>
      <c r="G305" s="17" t="s">
        <v>7</v>
      </c>
      <c r="H305" s="17" t="s">
        <v>7</v>
      </c>
      <c r="I305" s="18" t="s">
        <v>7</v>
      </c>
    </row>
    <row r="306" spans="1:9" ht="12.75" customHeight="1" x14ac:dyDescent="0.2">
      <c r="A306" s="19" t="s">
        <v>94</v>
      </c>
      <c r="B306" s="45">
        <f t="shared" ref="B306:I306" si="184">SUM(B307,B308)</f>
        <v>0</v>
      </c>
      <c r="C306" s="45">
        <f t="shared" si="184"/>
        <v>0</v>
      </c>
      <c r="D306" s="45">
        <f t="shared" si="184"/>
        <v>0</v>
      </c>
      <c r="E306" s="45">
        <f t="shared" si="184"/>
        <v>0</v>
      </c>
      <c r="F306" s="45">
        <f t="shared" si="184"/>
        <v>0</v>
      </c>
      <c r="G306" s="45">
        <f t="shared" si="184"/>
        <v>0</v>
      </c>
      <c r="H306" s="45">
        <f t="shared" si="184"/>
        <v>0</v>
      </c>
      <c r="I306" s="46">
        <f t="shared" si="184"/>
        <v>0</v>
      </c>
    </row>
    <row r="307" spans="1:9" ht="12.75" customHeight="1" x14ac:dyDescent="0.2">
      <c r="A307" s="21" t="s">
        <v>264</v>
      </c>
      <c r="B307" s="15">
        <v>0</v>
      </c>
      <c r="C307" s="17">
        <v>0</v>
      </c>
      <c r="D307" s="45">
        <f t="shared" ref="D307:D308" si="185">SUM(E307)-SUM(B307)-SUM(C307)</f>
        <v>0</v>
      </c>
      <c r="E307" s="15">
        <v>0</v>
      </c>
      <c r="F307" s="15">
        <v>0</v>
      </c>
      <c r="G307" s="17">
        <v>0</v>
      </c>
      <c r="H307" s="45">
        <f t="shared" ref="H307:H308" si="186">SUM(I307)-SUM(F307)-SUM(G307)</f>
        <v>0</v>
      </c>
      <c r="I307" s="16">
        <v>0</v>
      </c>
    </row>
    <row r="308" spans="1:9" ht="12.75" customHeight="1" x14ac:dyDescent="0.2">
      <c r="A308" s="21" t="s">
        <v>265</v>
      </c>
      <c r="B308" s="15">
        <v>0</v>
      </c>
      <c r="C308" s="17">
        <v>0</v>
      </c>
      <c r="D308" s="45">
        <f t="shared" si="185"/>
        <v>0</v>
      </c>
      <c r="E308" s="15">
        <v>0</v>
      </c>
      <c r="F308" s="15">
        <v>0</v>
      </c>
      <c r="G308" s="17">
        <v>0</v>
      </c>
      <c r="H308" s="45">
        <f t="shared" si="186"/>
        <v>0</v>
      </c>
      <c r="I308" s="16">
        <v>0</v>
      </c>
    </row>
    <row r="309" spans="1:9" ht="12.75" customHeight="1" x14ac:dyDescent="0.2">
      <c r="A309" s="19" t="s">
        <v>266</v>
      </c>
      <c r="B309" s="45">
        <f t="shared" ref="B309:I309" si="187">SUM(B310,B311)</f>
        <v>0</v>
      </c>
      <c r="C309" s="45">
        <f t="shared" si="187"/>
        <v>0</v>
      </c>
      <c r="D309" s="45">
        <f t="shared" si="187"/>
        <v>0</v>
      </c>
      <c r="E309" s="45">
        <f t="shared" si="187"/>
        <v>0</v>
      </c>
      <c r="F309" s="45">
        <f t="shared" si="187"/>
        <v>0</v>
      </c>
      <c r="G309" s="45">
        <f t="shared" si="187"/>
        <v>0</v>
      </c>
      <c r="H309" s="45">
        <f t="shared" si="187"/>
        <v>0</v>
      </c>
      <c r="I309" s="46">
        <f t="shared" si="187"/>
        <v>0</v>
      </c>
    </row>
    <row r="310" spans="1:9" ht="12.75" customHeight="1" x14ac:dyDescent="0.2">
      <c r="A310" s="21" t="s">
        <v>267</v>
      </c>
      <c r="B310" s="45">
        <f t="shared" ref="B310:I311" si="188">SUM(B313,B316)</f>
        <v>0</v>
      </c>
      <c r="C310" s="45">
        <f t="shared" si="188"/>
        <v>0</v>
      </c>
      <c r="D310" s="45">
        <f t="shared" si="188"/>
        <v>0</v>
      </c>
      <c r="E310" s="45">
        <f t="shared" si="188"/>
        <v>0</v>
      </c>
      <c r="F310" s="45">
        <f t="shared" si="188"/>
        <v>0</v>
      </c>
      <c r="G310" s="45">
        <f t="shared" si="188"/>
        <v>0</v>
      </c>
      <c r="H310" s="45">
        <f t="shared" si="188"/>
        <v>0</v>
      </c>
      <c r="I310" s="46">
        <f t="shared" si="188"/>
        <v>0</v>
      </c>
    </row>
    <row r="311" spans="1:9" ht="12.75" customHeight="1" x14ac:dyDescent="0.2">
      <c r="A311" s="21" t="s">
        <v>99</v>
      </c>
      <c r="B311" s="45">
        <f t="shared" si="188"/>
        <v>0</v>
      </c>
      <c r="C311" s="45">
        <f t="shared" si="188"/>
        <v>0</v>
      </c>
      <c r="D311" s="45">
        <f t="shared" si="188"/>
        <v>0</v>
      </c>
      <c r="E311" s="45">
        <f t="shared" si="188"/>
        <v>0</v>
      </c>
      <c r="F311" s="45">
        <f t="shared" si="188"/>
        <v>0</v>
      </c>
      <c r="G311" s="45">
        <f t="shared" si="188"/>
        <v>0</v>
      </c>
      <c r="H311" s="45">
        <f t="shared" si="188"/>
        <v>0</v>
      </c>
      <c r="I311" s="46">
        <f t="shared" si="188"/>
        <v>0</v>
      </c>
    </row>
    <row r="312" spans="1:9" ht="12.75" customHeight="1" x14ac:dyDescent="0.2">
      <c r="A312" s="22" t="s">
        <v>100</v>
      </c>
      <c r="B312" s="45">
        <f t="shared" ref="B312:I312" si="189">SUM(B313,B314)</f>
        <v>0</v>
      </c>
      <c r="C312" s="45">
        <f t="shared" si="189"/>
        <v>0</v>
      </c>
      <c r="D312" s="45">
        <f t="shared" si="189"/>
        <v>0</v>
      </c>
      <c r="E312" s="45">
        <f t="shared" si="189"/>
        <v>0</v>
      </c>
      <c r="F312" s="45">
        <f t="shared" si="189"/>
        <v>0</v>
      </c>
      <c r="G312" s="45">
        <f t="shared" si="189"/>
        <v>0</v>
      </c>
      <c r="H312" s="45">
        <f t="shared" si="189"/>
        <v>0</v>
      </c>
      <c r="I312" s="46">
        <f t="shared" si="189"/>
        <v>0</v>
      </c>
    </row>
    <row r="313" spans="1:9" ht="12.75" customHeight="1" x14ac:dyDescent="0.2">
      <c r="A313" s="23" t="s">
        <v>268</v>
      </c>
      <c r="B313" s="17" t="s">
        <v>7</v>
      </c>
      <c r="C313" s="17" t="s">
        <v>7</v>
      </c>
      <c r="D313" s="17" t="s">
        <v>7</v>
      </c>
      <c r="E313" s="17" t="s">
        <v>7</v>
      </c>
      <c r="F313" s="17" t="s">
        <v>7</v>
      </c>
      <c r="G313" s="17" t="s">
        <v>7</v>
      </c>
      <c r="H313" s="17" t="s">
        <v>7</v>
      </c>
      <c r="I313" s="18" t="s">
        <v>7</v>
      </c>
    </row>
    <row r="314" spans="1:9" ht="12.75" customHeight="1" x14ac:dyDescent="0.2">
      <c r="A314" s="23" t="s">
        <v>102</v>
      </c>
      <c r="B314" s="17" t="s">
        <v>7</v>
      </c>
      <c r="C314" s="17" t="s">
        <v>7</v>
      </c>
      <c r="D314" s="17" t="s">
        <v>7</v>
      </c>
      <c r="E314" s="17" t="s">
        <v>7</v>
      </c>
      <c r="F314" s="17" t="s">
        <v>7</v>
      </c>
      <c r="G314" s="17" t="s">
        <v>7</v>
      </c>
      <c r="H314" s="17" t="s">
        <v>7</v>
      </c>
      <c r="I314" s="18" t="s">
        <v>7</v>
      </c>
    </row>
    <row r="315" spans="1:9" ht="12.75" customHeight="1" x14ac:dyDescent="0.2">
      <c r="A315" s="22" t="s">
        <v>269</v>
      </c>
      <c r="B315" s="45">
        <f t="shared" ref="B315:I315" si="190">SUM(B316,B317)</f>
        <v>0</v>
      </c>
      <c r="C315" s="45">
        <f t="shared" si="190"/>
        <v>0</v>
      </c>
      <c r="D315" s="45">
        <f t="shared" si="190"/>
        <v>0</v>
      </c>
      <c r="E315" s="45">
        <f t="shared" si="190"/>
        <v>0</v>
      </c>
      <c r="F315" s="45">
        <f t="shared" si="190"/>
        <v>0</v>
      </c>
      <c r="G315" s="45">
        <f t="shared" si="190"/>
        <v>0</v>
      </c>
      <c r="H315" s="45">
        <f t="shared" si="190"/>
        <v>0</v>
      </c>
      <c r="I315" s="46">
        <f t="shared" si="190"/>
        <v>0</v>
      </c>
    </row>
    <row r="316" spans="1:9" ht="12.75" customHeight="1" x14ac:dyDescent="0.2">
      <c r="A316" s="23" t="s">
        <v>270</v>
      </c>
      <c r="B316" s="17" t="s">
        <v>7</v>
      </c>
      <c r="C316" s="17" t="s">
        <v>7</v>
      </c>
      <c r="D316" s="17" t="s">
        <v>7</v>
      </c>
      <c r="E316" s="17" t="s">
        <v>7</v>
      </c>
      <c r="F316" s="17" t="s">
        <v>7</v>
      </c>
      <c r="G316" s="17" t="s">
        <v>7</v>
      </c>
      <c r="H316" s="17" t="s">
        <v>7</v>
      </c>
      <c r="I316" s="18" t="s">
        <v>7</v>
      </c>
    </row>
    <row r="317" spans="1:9" ht="12.75" customHeight="1" x14ac:dyDescent="0.2">
      <c r="A317" s="23" t="s">
        <v>271</v>
      </c>
      <c r="B317" s="17" t="s">
        <v>7</v>
      </c>
      <c r="C317" s="17" t="s">
        <v>7</v>
      </c>
      <c r="D317" s="17" t="s">
        <v>7</v>
      </c>
      <c r="E317" s="17" t="s">
        <v>7</v>
      </c>
      <c r="F317" s="17" t="s">
        <v>7</v>
      </c>
      <c r="G317" s="17" t="s">
        <v>7</v>
      </c>
      <c r="H317" s="17" t="s">
        <v>7</v>
      </c>
      <c r="I317" s="18" t="s">
        <v>7</v>
      </c>
    </row>
    <row r="318" spans="1:9" ht="12.95" customHeight="1" x14ac:dyDescent="0.2">
      <c r="A318" s="13" t="s">
        <v>272</v>
      </c>
      <c r="B318" s="15">
        <f t="shared" ref="B318:I318" si="191">SUM(B319,B323,B327,B330,B334)</f>
        <v>19605.299999999996</v>
      </c>
      <c r="C318" s="15">
        <f t="shared" si="191"/>
        <v>-416.1</v>
      </c>
      <c r="D318" s="15">
        <f t="shared" si="191"/>
        <v>8.0000000000013678</v>
      </c>
      <c r="E318" s="15">
        <f t="shared" si="191"/>
        <v>19197.199999999997</v>
      </c>
      <c r="F318" s="15">
        <f t="shared" si="191"/>
        <v>21859.199999999993</v>
      </c>
      <c r="G318" s="15">
        <f t="shared" si="191"/>
        <v>-1603.1999999999998</v>
      </c>
      <c r="H318" s="15">
        <f t="shared" si="191"/>
        <v>-1.8000000000003478</v>
      </c>
      <c r="I318" s="16">
        <f t="shared" si="191"/>
        <v>20254.199999999997</v>
      </c>
    </row>
    <row r="319" spans="1:9" ht="12.75" customHeight="1" x14ac:dyDescent="0.2">
      <c r="A319" s="19" t="s">
        <v>273</v>
      </c>
      <c r="B319" s="17">
        <f t="shared" ref="B319:I319" si="192">SUM(B320,B321,B322)</f>
        <v>0</v>
      </c>
      <c r="C319" s="17">
        <f t="shared" si="192"/>
        <v>0</v>
      </c>
      <c r="D319" s="17">
        <f t="shared" si="192"/>
        <v>0</v>
      </c>
      <c r="E319" s="17">
        <f t="shared" si="192"/>
        <v>0</v>
      </c>
      <c r="F319" s="17">
        <f t="shared" si="192"/>
        <v>0</v>
      </c>
      <c r="G319" s="17">
        <f t="shared" si="192"/>
        <v>0</v>
      </c>
      <c r="H319" s="17">
        <f t="shared" si="192"/>
        <v>0</v>
      </c>
      <c r="I319" s="18">
        <f t="shared" si="192"/>
        <v>0</v>
      </c>
    </row>
    <row r="320" spans="1:9" ht="12.75" customHeight="1" x14ac:dyDescent="0.2">
      <c r="A320" s="21" t="s">
        <v>274</v>
      </c>
      <c r="B320" s="17" t="s">
        <v>7</v>
      </c>
      <c r="C320" s="17" t="s">
        <v>7</v>
      </c>
      <c r="D320" s="17" t="s">
        <v>7</v>
      </c>
      <c r="E320" s="17" t="s">
        <v>7</v>
      </c>
      <c r="F320" s="17" t="s">
        <v>7</v>
      </c>
      <c r="G320" s="17" t="s">
        <v>7</v>
      </c>
      <c r="H320" s="17" t="s">
        <v>7</v>
      </c>
      <c r="I320" s="18" t="s">
        <v>7</v>
      </c>
    </row>
    <row r="321" spans="1:9" ht="12.75" customHeight="1" x14ac:dyDescent="0.2">
      <c r="A321" s="21" t="s">
        <v>275</v>
      </c>
      <c r="B321" s="17" t="s">
        <v>7</v>
      </c>
      <c r="C321" s="17" t="s">
        <v>7</v>
      </c>
      <c r="D321" s="17" t="s">
        <v>7</v>
      </c>
      <c r="E321" s="17" t="s">
        <v>7</v>
      </c>
      <c r="F321" s="17" t="s">
        <v>7</v>
      </c>
      <c r="G321" s="17" t="s">
        <v>7</v>
      </c>
      <c r="H321" s="17" t="s">
        <v>7</v>
      </c>
      <c r="I321" s="18" t="s">
        <v>7</v>
      </c>
    </row>
    <row r="322" spans="1:9" ht="12.75" customHeight="1" x14ac:dyDescent="0.2">
      <c r="A322" s="21" t="s">
        <v>276</v>
      </c>
      <c r="B322" s="17" t="s">
        <v>7</v>
      </c>
      <c r="C322" s="17" t="s">
        <v>7</v>
      </c>
      <c r="D322" s="17" t="s">
        <v>7</v>
      </c>
      <c r="E322" s="17" t="s">
        <v>7</v>
      </c>
      <c r="F322" s="17" t="s">
        <v>7</v>
      </c>
      <c r="G322" s="17" t="s">
        <v>7</v>
      </c>
      <c r="H322" s="17" t="s">
        <v>7</v>
      </c>
      <c r="I322" s="18" t="s">
        <v>7</v>
      </c>
    </row>
    <row r="323" spans="1:9" ht="12.75" customHeight="1" x14ac:dyDescent="0.2">
      <c r="A323" s="19" t="s">
        <v>111</v>
      </c>
      <c r="B323" s="17">
        <f t="shared" ref="B323:I323" si="193">SUM(B324,B325,B326)</f>
        <v>-1.8596235662471372E-15</v>
      </c>
      <c r="C323" s="17">
        <f t="shared" si="193"/>
        <v>0</v>
      </c>
      <c r="D323" s="17">
        <f t="shared" si="193"/>
        <v>0</v>
      </c>
      <c r="E323" s="17">
        <f t="shared" si="193"/>
        <v>-1.8596235662471372E-15</v>
      </c>
      <c r="F323" s="17">
        <f t="shared" si="193"/>
        <v>-1.8596235662471372E-15</v>
      </c>
      <c r="G323" s="17">
        <f t="shared" si="193"/>
        <v>0</v>
      </c>
      <c r="H323" s="17">
        <f t="shared" si="193"/>
        <v>0</v>
      </c>
      <c r="I323" s="18">
        <f t="shared" si="193"/>
        <v>-1.8596235662471372E-15</v>
      </c>
    </row>
    <row r="324" spans="1:9" ht="12.75" customHeight="1" x14ac:dyDescent="0.2">
      <c r="A324" s="21" t="s">
        <v>277</v>
      </c>
      <c r="B324" s="15">
        <v>1.2212453270876722E-15</v>
      </c>
      <c r="C324" s="17">
        <v>0</v>
      </c>
      <c r="D324" s="45">
        <f t="shared" ref="D324:D326" si="194">SUM(E324)-SUM(B324)-SUM(C324)</f>
        <v>0</v>
      </c>
      <c r="E324" s="15">
        <v>1.2212453270876722E-15</v>
      </c>
      <c r="F324" s="15">
        <v>1.2212453270876722E-15</v>
      </c>
      <c r="G324" s="17">
        <v>0</v>
      </c>
      <c r="H324" s="45">
        <f t="shared" ref="H324:H326" si="195">SUM(I324)-SUM(F324)-SUM(G324)</f>
        <v>0</v>
      </c>
      <c r="I324" s="16">
        <v>1.2212453270876722E-15</v>
      </c>
    </row>
    <row r="325" spans="1:9" ht="12.75" customHeight="1" x14ac:dyDescent="0.2">
      <c r="A325" s="21" t="s">
        <v>278</v>
      </c>
      <c r="B325" s="15">
        <v>0</v>
      </c>
      <c r="C325" s="17">
        <v>0</v>
      </c>
      <c r="D325" s="45">
        <f t="shared" si="194"/>
        <v>0</v>
      </c>
      <c r="E325" s="15">
        <v>0</v>
      </c>
      <c r="F325" s="15">
        <v>0</v>
      </c>
      <c r="G325" s="17">
        <v>0</v>
      </c>
      <c r="H325" s="45">
        <f t="shared" si="195"/>
        <v>0</v>
      </c>
      <c r="I325" s="16">
        <v>0</v>
      </c>
    </row>
    <row r="326" spans="1:9" ht="12.75" customHeight="1" x14ac:dyDescent="0.2">
      <c r="A326" s="21" t="s">
        <v>279</v>
      </c>
      <c r="B326" s="15">
        <v>-3.0808688933348094E-15</v>
      </c>
      <c r="C326" s="17">
        <v>0</v>
      </c>
      <c r="D326" s="45">
        <f t="shared" si="194"/>
        <v>0</v>
      </c>
      <c r="E326" s="15">
        <v>-3.0808688933348094E-15</v>
      </c>
      <c r="F326" s="15">
        <v>-3.0808688933348094E-15</v>
      </c>
      <c r="G326" s="17">
        <v>0</v>
      </c>
      <c r="H326" s="45">
        <f t="shared" si="195"/>
        <v>0</v>
      </c>
      <c r="I326" s="16">
        <v>-3.0808688933348094E-15</v>
      </c>
    </row>
    <row r="327" spans="1:9" ht="12.75" customHeight="1" x14ac:dyDescent="0.2">
      <c r="A327" s="19" t="s">
        <v>280</v>
      </c>
      <c r="B327" s="45">
        <f t="shared" ref="B327:I327" si="196">SUM(B328,B329)</f>
        <v>9109.4999999999982</v>
      </c>
      <c r="C327" s="45">
        <f t="shared" si="196"/>
        <v>-464.90000000000003</v>
      </c>
      <c r="D327" s="45">
        <f t="shared" si="196"/>
        <v>0.10000000000109122</v>
      </c>
      <c r="E327" s="45">
        <f t="shared" si="196"/>
        <v>8644.6999999999989</v>
      </c>
      <c r="F327" s="45">
        <f t="shared" si="196"/>
        <v>11178.499999999998</v>
      </c>
      <c r="G327" s="45">
        <f t="shared" si="196"/>
        <v>-1486.6999999999998</v>
      </c>
      <c r="H327" s="45">
        <f t="shared" si="196"/>
        <v>-0.200000000000216</v>
      </c>
      <c r="I327" s="46">
        <f t="shared" si="196"/>
        <v>9691.5999999999985</v>
      </c>
    </row>
    <row r="328" spans="1:9" ht="12.75" customHeight="1" x14ac:dyDescent="0.2">
      <c r="A328" s="21" t="s">
        <v>116</v>
      </c>
      <c r="B328" s="15">
        <v>4287.3999999999978</v>
      </c>
      <c r="C328" s="17">
        <v>-468.6</v>
      </c>
      <c r="D328" s="45">
        <f t="shared" ref="D328:D329" si="197">SUM(E328)-SUM(B328)-SUM(C328)</f>
        <v>0</v>
      </c>
      <c r="E328" s="15">
        <v>3818.7999999999979</v>
      </c>
      <c r="F328" s="15">
        <v>6087.3999999999978</v>
      </c>
      <c r="G328" s="17">
        <v>-1784.6</v>
      </c>
      <c r="H328" s="45">
        <f t="shared" ref="H328:H329" si="198">SUM(I328)-SUM(F328)-SUM(G328)</f>
        <v>0</v>
      </c>
      <c r="I328" s="16">
        <v>4302.7999999999975</v>
      </c>
    </row>
    <row r="329" spans="1:9" ht="12.75" customHeight="1" x14ac:dyDescent="0.2">
      <c r="A329" s="21" t="s">
        <v>281</v>
      </c>
      <c r="B329" s="15">
        <v>4822.1000000000004</v>
      </c>
      <c r="C329" s="17">
        <v>3.7</v>
      </c>
      <c r="D329" s="45">
        <f t="shared" si="197"/>
        <v>0.10000000000109122</v>
      </c>
      <c r="E329" s="15">
        <v>4825.9000000000015</v>
      </c>
      <c r="F329" s="15">
        <v>5091.1000000000004</v>
      </c>
      <c r="G329" s="17">
        <v>297.90000000000003</v>
      </c>
      <c r="H329" s="45">
        <f t="shared" si="198"/>
        <v>-0.200000000000216</v>
      </c>
      <c r="I329" s="16">
        <v>5388.8</v>
      </c>
    </row>
    <row r="330" spans="1:9" ht="12.75" customHeight="1" x14ac:dyDescent="0.2">
      <c r="A330" s="19" t="s">
        <v>282</v>
      </c>
      <c r="B330" s="17">
        <f t="shared" ref="B330:I330" si="199">SUM(B331,B332,B333)</f>
        <v>5888.0999999999985</v>
      </c>
      <c r="C330" s="17">
        <f t="shared" si="199"/>
        <v>50.3</v>
      </c>
      <c r="D330" s="17">
        <f t="shared" si="199"/>
        <v>7.7000000000000028</v>
      </c>
      <c r="E330" s="17">
        <f t="shared" si="199"/>
        <v>5946.0999999999985</v>
      </c>
      <c r="F330" s="17">
        <f t="shared" si="199"/>
        <v>6315.5999999999976</v>
      </c>
      <c r="G330" s="17">
        <f t="shared" si="199"/>
        <v>-108.9</v>
      </c>
      <c r="H330" s="17">
        <f t="shared" si="199"/>
        <v>-1.4999999999996305</v>
      </c>
      <c r="I330" s="18">
        <f t="shared" si="199"/>
        <v>6205.199999999998</v>
      </c>
    </row>
    <row r="331" spans="1:9" ht="12.75" customHeight="1" x14ac:dyDescent="0.2">
      <c r="A331" s="21" t="s">
        <v>283</v>
      </c>
      <c r="B331" s="17" t="s">
        <v>7</v>
      </c>
      <c r="C331" s="17" t="s">
        <v>7</v>
      </c>
      <c r="D331" s="17" t="s">
        <v>7</v>
      </c>
      <c r="E331" s="17" t="s">
        <v>7</v>
      </c>
      <c r="F331" s="17" t="s">
        <v>7</v>
      </c>
      <c r="G331" s="17" t="s">
        <v>7</v>
      </c>
      <c r="H331" s="17" t="s">
        <v>7</v>
      </c>
      <c r="I331" s="18" t="s">
        <v>7</v>
      </c>
    </row>
    <row r="332" spans="1:9" ht="12.75" customHeight="1" x14ac:dyDescent="0.2">
      <c r="A332" s="21" t="s">
        <v>284</v>
      </c>
      <c r="B332" s="15">
        <v>0</v>
      </c>
      <c r="C332" s="17">
        <v>0</v>
      </c>
      <c r="D332" s="45">
        <f t="shared" ref="D332:D333" si="200">SUM(E332)-SUM(B332)-SUM(C332)</f>
        <v>0</v>
      </c>
      <c r="E332" s="15">
        <v>0</v>
      </c>
      <c r="F332" s="15">
        <v>0</v>
      </c>
      <c r="G332" s="17">
        <v>0</v>
      </c>
      <c r="H332" s="45">
        <f t="shared" ref="H332:H333" si="201">SUM(I332)-SUM(F332)-SUM(G332)</f>
        <v>0</v>
      </c>
      <c r="I332" s="16">
        <v>0</v>
      </c>
    </row>
    <row r="333" spans="1:9" ht="12.75" customHeight="1" x14ac:dyDescent="0.2">
      <c r="A333" s="21" t="s">
        <v>285</v>
      </c>
      <c r="B333" s="15">
        <v>5888.0999999999985</v>
      </c>
      <c r="C333" s="17">
        <v>50.3</v>
      </c>
      <c r="D333" s="45">
        <f t="shared" si="200"/>
        <v>7.7000000000000028</v>
      </c>
      <c r="E333" s="15">
        <v>5946.0999999999985</v>
      </c>
      <c r="F333" s="15">
        <v>6315.5999999999976</v>
      </c>
      <c r="G333" s="17">
        <v>-108.9</v>
      </c>
      <c r="H333" s="45">
        <f t="shared" si="201"/>
        <v>-1.4999999999996305</v>
      </c>
      <c r="I333" s="16">
        <v>6205.199999999998</v>
      </c>
    </row>
    <row r="334" spans="1:9" ht="12.75" customHeight="1" x14ac:dyDescent="0.2">
      <c r="A334" s="19" t="s">
        <v>286</v>
      </c>
      <c r="B334" s="45">
        <f t="shared" ref="B334:I334" si="202">SUM(B335,B336)</f>
        <v>4607.6999999999989</v>
      </c>
      <c r="C334" s="45">
        <f t="shared" si="202"/>
        <v>-1.5000000000000002</v>
      </c>
      <c r="D334" s="45">
        <f t="shared" si="202"/>
        <v>0.20000000000027307</v>
      </c>
      <c r="E334" s="45">
        <f t="shared" si="202"/>
        <v>4606.3999999999996</v>
      </c>
      <c r="F334" s="45">
        <f t="shared" si="202"/>
        <v>4365.0999999999995</v>
      </c>
      <c r="G334" s="45">
        <f t="shared" si="202"/>
        <v>-7.5999999999999988</v>
      </c>
      <c r="H334" s="45">
        <f t="shared" si="202"/>
        <v>-0.1000000000005013</v>
      </c>
      <c r="I334" s="46">
        <f t="shared" si="202"/>
        <v>4357.3999999999996</v>
      </c>
    </row>
    <row r="335" spans="1:9" ht="12.75" customHeight="1" x14ac:dyDescent="0.2">
      <c r="A335" s="21" t="s">
        <v>287</v>
      </c>
      <c r="B335" s="45">
        <f t="shared" ref="B335:I336" si="203">SUM(B338,B341)</f>
        <v>1611.6999999999994</v>
      </c>
      <c r="C335" s="45">
        <f t="shared" si="203"/>
        <v>-3.4000000000000004</v>
      </c>
      <c r="D335" s="45">
        <f t="shared" si="203"/>
        <v>3.6415315207705135E-13</v>
      </c>
      <c r="E335" s="45">
        <f t="shared" si="203"/>
        <v>1608.2999999999997</v>
      </c>
      <c r="F335" s="45">
        <f t="shared" si="203"/>
        <v>1597.3</v>
      </c>
      <c r="G335" s="45">
        <f t="shared" si="203"/>
        <v>-7.1999999999999993</v>
      </c>
      <c r="H335" s="45">
        <f t="shared" si="203"/>
        <v>-4.6185277824406512E-14</v>
      </c>
      <c r="I335" s="46">
        <f t="shared" si="203"/>
        <v>1590.1</v>
      </c>
    </row>
    <row r="336" spans="1:9" ht="12.75" customHeight="1" x14ac:dyDescent="0.2">
      <c r="A336" s="21" t="s">
        <v>124</v>
      </c>
      <c r="B336" s="45">
        <f t="shared" si="203"/>
        <v>2995.9999999999995</v>
      </c>
      <c r="C336" s="45">
        <f t="shared" si="203"/>
        <v>1.9000000000000001</v>
      </c>
      <c r="D336" s="45">
        <f t="shared" si="203"/>
        <v>0.19999999999990892</v>
      </c>
      <c r="E336" s="45">
        <f t="shared" si="203"/>
        <v>2998.0999999999995</v>
      </c>
      <c r="F336" s="45">
        <f t="shared" si="203"/>
        <v>2767.7999999999997</v>
      </c>
      <c r="G336" s="45">
        <f t="shared" si="203"/>
        <v>-0.39999999999999963</v>
      </c>
      <c r="H336" s="45">
        <f t="shared" si="203"/>
        <v>-0.10000000000045511</v>
      </c>
      <c r="I336" s="46">
        <f t="shared" si="203"/>
        <v>2767.2999999999993</v>
      </c>
    </row>
    <row r="337" spans="1:9" ht="12.75" customHeight="1" x14ac:dyDescent="0.2">
      <c r="A337" s="22" t="s">
        <v>125</v>
      </c>
      <c r="B337" s="45">
        <f t="shared" ref="B337:I337" si="204">SUM(B338,B339)</f>
        <v>0</v>
      </c>
      <c r="C337" s="45">
        <f t="shared" si="204"/>
        <v>0</v>
      </c>
      <c r="D337" s="45">
        <f t="shared" si="204"/>
        <v>0</v>
      </c>
      <c r="E337" s="45">
        <f t="shared" si="204"/>
        <v>0</v>
      </c>
      <c r="F337" s="45">
        <f t="shared" si="204"/>
        <v>0</v>
      </c>
      <c r="G337" s="45">
        <f t="shared" si="204"/>
        <v>0</v>
      </c>
      <c r="H337" s="45">
        <f t="shared" si="204"/>
        <v>0</v>
      </c>
      <c r="I337" s="46">
        <f t="shared" si="204"/>
        <v>0</v>
      </c>
    </row>
    <row r="338" spans="1:9" ht="12.75" customHeight="1" x14ac:dyDescent="0.2">
      <c r="A338" s="23" t="s">
        <v>288</v>
      </c>
      <c r="B338" s="17" t="s">
        <v>7</v>
      </c>
      <c r="C338" s="17" t="s">
        <v>7</v>
      </c>
      <c r="D338" s="17" t="s">
        <v>7</v>
      </c>
      <c r="E338" s="17" t="s">
        <v>7</v>
      </c>
      <c r="F338" s="17" t="s">
        <v>7</v>
      </c>
      <c r="G338" s="17" t="s">
        <v>7</v>
      </c>
      <c r="H338" s="17" t="s">
        <v>7</v>
      </c>
      <c r="I338" s="18" t="s">
        <v>7</v>
      </c>
    </row>
    <row r="339" spans="1:9" ht="12.75" customHeight="1" x14ac:dyDescent="0.2">
      <c r="A339" s="23" t="s">
        <v>127</v>
      </c>
      <c r="B339" s="17" t="s">
        <v>7</v>
      </c>
      <c r="C339" s="17" t="s">
        <v>7</v>
      </c>
      <c r="D339" s="17" t="s">
        <v>7</v>
      </c>
      <c r="E339" s="17" t="s">
        <v>7</v>
      </c>
      <c r="F339" s="17" t="s">
        <v>7</v>
      </c>
      <c r="G339" s="17" t="s">
        <v>7</v>
      </c>
      <c r="H339" s="17" t="s">
        <v>7</v>
      </c>
      <c r="I339" s="18" t="s">
        <v>7</v>
      </c>
    </row>
    <row r="340" spans="1:9" ht="12.75" customHeight="1" x14ac:dyDescent="0.2">
      <c r="A340" s="22" t="s">
        <v>289</v>
      </c>
      <c r="B340" s="45">
        <f t="shared" ref="B340:I340" si="205">SUM(B341,B342)</f>
        <v>4607.6999999999989</v>
      </c>
      <c r="C340" s="45">
        <f t="shared" si="205"/>
        <v>-1.5000000000000002</v>
      </c>
      <c r="D340" s="45">
        <f t="shared" si="205"/>
        <v>0.20000000000027307</v>
      </c>
      <c r="E340" s="45">
        <f t="shared" si="205"/>
        <v>4606.3999999999996</v>
      </c>
      <c r="F340" s="45">
        <f t="shared" si="205"/>
        <v>4365.0999999999995</v>
      </c>
      <c r="G340" s="45">
        <f t="shared" si="205"/>
        <v>-7.5999999999999988</v>
      </c>
      <c r="H340" s="45">
        <f t="shared" si="205"/>
        <v>-0.1000000000005013</v>
      </c>
      <c r="I340" s="46">
        <f t="shared" si="205"/>
        <v>4357.3999999999996</v>
      </c>
    </row>
    <row r="341" spans="1:9" ht="12.75" customHeight="1" x14ac:dyDescent="0.2">
      <c r="A341" s="23" t="s">
        <v>129</v>
      </c>
      <c r="B341" s="15">
        <v>1611.6999999999994</v>
      </c>
      <c r="C341" s="17">
        <v>-3.4000000000000004</v>
      </c>
      <c r="D341" s="45">
        <f t="shared" ref="D341:D342" si="206">SUM(E341)-SUM(B341)-SUM(C341)</f>
        <v>3.6415315207705135E-13</v>
      </c>
      <c r="E341" s="15">
        <v>1608.2999999999997</v>
      </c>
      <c r="F341" s="15">
        <v>1597.3</v>
      </c>
      <c r="G341" s="17">
        <v>-7.1999999999999993</v>
      </c>
      <c r="H341" s="45">
        <f t="shared" ref="H341:H342" si="207">SUM(I341)-SUM(F341)-SUM(G341)</f>
        <v>-4.6185277824406512E-14</v>
      </c>
      <c r="I341" s="16">
        <v>1590.1</v>
      </c>
    </row>
    <row r="342" spans="1:9" ht="12.75" customHeight="1" x14ac:dyDescent="0.2">
      <c r="A342" s="23" t="s">
        <v>290</v>
      </c>
      <c r="B342" s="15">
        <v>2995.9999999999995</v>
      </c>
      <c r="C342" s="17">
        <v>1.9000000000000001</v>
      </c>
      <c r="D342" s="45">
        <f t="shared" si="206"/>
        <v>0.19999999999990892</v>
      </c>
      <c r="E342" s="15">
        <v>2998.0999999999995</v>
      </c>
      <c r="F342" s="15">
        <v>2767.7999999999997</v>
      </c>
      <c r="G342" s="17">
        <v>-0.39999999999999963</v>
      </c>
      <c r="H342" s="45">
        <f t="shared" si="207"/>
        <v>-0.10000000000045511</v>
      </c>
      <c r="I342" s="16">
        <v>2767.2999999999993</v>
      </c>
    </row>
    <row r="343" spans="1:9" ht="12.95" customHeight="1" x14ac:dyDescent="0.2">
      <c r="A343" s="13" t="s">
        <v>291</v>
      </c>
      <c r="B343" s="17">
        <f>SUM(B345,B346,B347,B348)</f>
        <v>0</v>
      </c>
      <c r="C343" s="17">
        <f t="shared" ref="C343:D343" si="208">SUM(C345,C346,C347,C348)</f>
        <v>0</v>
      </c>
      <c r="D343" s="17">
        <f t="shared" si="208"/>
        <v>0</v>
      </c>
      <c r="E343" s="17">
        <f>SUM(E345,E346,E347,E348)</f>
        <v>0</v>
      </c>
      <c r="F343" s="17">
        <f>SUM(F345,F346,F347,F348)</f>
        <v>0</v>
      </c>
      <c r="G343" s="17">
        <f t="shared" ref="G343:H343" si="209">SUM(G345,G346,G347,G348)</f>
        <v>0</v>
      </c>
      <c r="H343" s="17">
        <f t="shared" si="209"/>
        <v>0</v>
      </c>
      <c r="I343" s="18">
        <f>SUM(I345,I346,I347,I348)</f>
        <v>0</v>
      </c>
    </row>
    <row r="344" spans="1:9" ht="12.75" customHeight="1" x14ac:dyDescent="0.2">
      <c r="A344" s="19" t="s">
        <v>292</v>
      </c>
      <c r="B344" s="17" t="s">
        <v>7</v>
      </c>
      <c r="C344" s="17" t="s">
        <v>7</v>
      </c>
      <c r="D344" s="17" t="s">
        <v>7</v>
      </c>
      <c r="E344" s="17" t="s">
        <v>7</v>
      </c>
      <c r="F344" s="17" t="s">
        <v>7</v>
      </c>
      <c r="G344" s="17" t="s">
        <v>7</v>
      </c>
      <c r="H344" s="17" t="s">
        <v>7</v>
      </c>
      <c r="I344" s="18" t="s">
        <v>7</v>
      </c>
    </row>
    <row r="345" spans="1:9" ht="12.75" customHeight="1" x14ac:dyDescent="0.2">
      <c r="A345" s="19" t="s">
        <v>293</v>
      </c>
      <c r="B345" s="17" t="s">
        <v>7</v>
      </c>
      <c r="C345" s="17" t="s">
        <v>7</v>
      </c>
      <c r="D345" s="17" t="s">
        <v>7</v>
      </c>
      <c r="E345" s="17" t="s">
        <v>7</v>
      </c>
      <c r="F345" s="17" t="s">
        <v>7</v>
      </c>
      <c r="G345" s="17" t="s">
        <v>7</v>
      </c>
      <c r="H345" s="17" t="s">
        <v>7</v>
      </c>
      <c r="I345" s="18" t="s">
        <v>7</v>
      </c>
    </row>
    <row r="346" spans="1:9" ht="12.75" customHeight="1" x14ac:dyDescent="0.2">
      <c r="A346" s="19" t="s">
        <v>134</v>
      </c>
      <c r="B346" s="17" t="s">
        <v>7</v>
      </c>
      <c r="C346" s="17" t="s">
        <v>7</v>
      </c>
      <c r="D346" s="17" t="s">
        <v>7</v>
      </c>
      <c r="E346" s="17" t="s">
        <v>7</v>
      </c>
      <c r="F346" s="17" t="s">
        <v>7</v>
      </c>
      <c r="G346" s="17" t="s">
        <v>7</v>
      </c>
      <c r="H346" s="17" t="s">
        <v>7</v>
      </c>
      <c r="I346" s="18" t="s">
        <v>7</v>
      </c>
    </row>
    <row r="347" spans="1:9" ht="12.75" customHeight="1" x14ac:dyDescent="0.2">
      <c r="A347" s="19" t="s">
        <v>294</v>
      </c>
      <c r="B347" s="17" t="s">
        <v>7</v>
      </c>
      <c r="C347" s="17" t="s">
        <v>7</v>
      </c>
      <c r="D347" s="17" t="s">
        <v>7</v>
      </c>
      <c r="E347" s="17" t="s">
        <v>7</v>
      </c>
      <c r="F347" s="17" t="s">
        <v>7</v>
      </c>
      <c r="G347" s="17" t="s">
        <v>7</v>
      </c>
      <c r="H347" s="17" t="s">
        <v>7</v>
      </c>
      <c r="I347" s="18" t="s">
        <v>7</v>
      </c>
    </row>
    <row r="348" spans="1:9" ht="12.75" customHeight="1" x14ac:dyDescent="0.2">
      <c r="A348" s="19" t="s">
        <v>295</v>
      </c>
      <c r="B348" s="45">
        <f t="shared" ref="B348:I348" si="210">SUM(B349,B350)</f>
        <v>0</v>
      </c>
      <c r="C348" s="45">
        <f t="shared" si="210"/>
        <v>0</v>
      </c>
      <c r="D348" s="45">
        <f t="shared" si="210"/>
        <v>0</v>
      </c>
      <c r="E348" s="45">
        <f t="shared" si="210"/>
        <v>0</v>
      </c>
      <c r="F348" s="45">
        <f t="shared" si="210"/>
        <v>0</v>
      </c>
      <c r="G348" s="45">
        <f t="shared" si="210"/>
        <v>0</v>
      </c>
      <c r="H348" s="45">
        <f t="shared" si="210"/>
        <v>0</v>
      </c>
      <c r="I348" s="46">
        <f t="shared" si="210"/>
        <v>0</v>
      </c>
    </row>
    <row r="349" spans="1:9" ht="12.75" customHeight="1" x14ac:dyDescent="0.2">
      <c r="A349" s="22" t="s">
        <v>137</v>
      </c>
      <c r="B349" s="17" t="s">
        <v>7</v>
      </c>
      <c r="C349" s="17" t="s">
        <v>7</v>
      </c>
      <c r="D349" s="17" t="s">
        <v>7</v>
      </c>
      <c r="E349" s="17" t="s">
        <v>7</v>
      </c>
      <c r="F349" s="17" t="s">
        <v>7</v>
      </c>
      <c r="G349" s="17" t="s">
        <v>7</v>
      </c>
      <c r="H349" s="17" t="s">
        <v>7</v>
      </c>
      <c r="I349" s="18" t="s">
        <v>7</v>
      </c>
    </row>
    <row r="350" spans="1:9" ht="12.75" customHeight="1" x14ac:dyDescent="0.2">
      <c r="A350" s="22" t="s">
        <v>296</v>
      </c>
      <c r="B350" s="17" t="s">
        <v>7</v>
      </c>
      <c r="C350" s="17" t="s">
        <v>7</v>
      </c>
      <c r="D350" s="17" t="s">
        <v>7</v>
      </c>
      <c r="E350" s="17" t="s">
        <v>7</v>
      </c>
      <c r="F350" s="17" t="s">
        <v>7</v>
      </c>
      <c r="G350" s="17" t="s">
        <v>7</v>
      </c>
      <c r="H350" s="17" t="s">
        <v>7</v>
      </c>
      <c r="I350" s="18" t="s">
        <v>7</v>
      </c>
    </row>
    <row r="351" spans="1:9" ht="12.75" customHeight="1" x14ac:dyDescent="0.2">
      <c r="A351" s="19" t="s">
        <v>139</v>
      </c>
      <c r="B351" s="17" t="s">
        <v>7</v>
      </c>
      <c r="C351" s="17" t="s">
        <v>7</v>
      </c>
      <c r="D351" s="17" t="s">
        <v>7</v>
      </c>
      <c r="E351" s="17" t="s">
        <v>7</v>
      </c>
      <c r="F351" s="17" t="s">
        <v>7</v>
      </c>
      <c r="G351" s="17" t="s">
        <v>7</v>
      </c>
      <c r="H351" s="17" t="s">
        <v>7</v>
      </c>
      <c r="I351" s="18" t="s">
        <v>7</v>
      </c>
    </row>
    <row r="352" spans="1:9" ht="12.75" customHeight="1" x14ac:dyDescent="0.2">
      <c r="A352" s="19" t="s">
        <v>140</v>
      </c>
      <c r="B352" s="17" t="s">
        <v>7</v>
      </c>
      <c r="C352" s="17" t="s">
        <v>7</v>
      </c>
      <c r="D352" s="17" t="s">
        <v>7</v>
      </c>
      <c r="E352" s="17" t="s">
        <v>7</v>
      </c>
      <c r="F352" s="17" t="s">
        <v>7</v>
      </c>
      <c r="G352" s="17" t="s">
        <v>7</v>
      </c>
      <c r="H352" s="17" t="s">
        <v>7</v>
      </c>
      <c r="I352" s="18" t="s">
        <v>7</v>
      </c>
    </row>
    <row r="353" spans="1:9" ht="12.75" customHeight="1" x14ac:dyDescent="0.2">
      <c r="A353" s="19" t="s">
        <v>297</v>
      </c>
      <c r="B353" s="17" t="s">
        <v>7</v>
      </c>
      <c r="C353" s="17" t="s">
        <v>7</v>
      </c>
      <c r="D353" s="17" t="s">
        <v>7</v>
      </c>
      <c r="E353" s="17" t="s">
        <v>7</v>
      </c>
      <c r="F353" s="17" t="s">
        <v>7</v>
      </c>
      <c r="G353" s="17" t="s">
        <v>7</v>
      </c>
      <c r="H353" s="17" t="s">
        <v>7</v>
      </c>
      <c r="I353" s="18" t="s">
        <v>7</v>
      </c>
    </row>
    <row r="354" spans="1:9" ht="12.75" customHeight="1" x14ac:dyDescent="0.2">
      <c r="A354" s="19" t="s">
        <v>298</v>
      </c>
      <c r="B354" s="17" t="s">
        <v>7</v>
      </c>
      <c r="C354" s="17" t="s">
        <v>7</v>
      </c>
      <c r="D354" s="17" t="s">
        <v>7</v>
      </c>
      <c r="E354" s="17" t="s">
        <v>7</v>
      </c>
      <c r="F354" s="17" t="s">
        <v>7</v>
      </c>
      <c r="G354" s="17" t="s">
        <v>7</v>
      </c>
      <c r="H354" s="17" t="s">
        <v>7</v>
      </c>
      <c r="I354" s="18" t="s">
        <v>7</v>
      </c>
    </row>
    <row r="355" spans="1:9" ht="12.75" customHeight="1" x14ac:dyDescent="0.2">
      <c r="A355" s="19" t="s">
        <v>143</v>
      </c>
      <c r="B355" s="17" t="s">
        <v>7</v>
      </c>
      <c r="C355" s="17" t="s">
        <v>7</v>
      </c>
      <c r="D355" s="17" t="s">
        <v>7</v>
      </c>
      <c r="E355" s="17" t="s">
        <v>7</v>
      </c>
      <c r="F355" s="17" t="s">
        <v>7</v>
      </c>
      <c r="G355" s="17" t="s">
        <v>7</v>
      </c>
      <c r="H355" s="17" t="s">
        <v>7</v>
      </c>
      <c r="I355" s="18" t="s">
        <v>7</v>
      </c>
    </row>
    <row r="356" spans="1:9" ht="12.75" customHeight="1" x14ac:dyDescent="0.2">
      <c r="A356" s="19" t="s">
        <v>144</v>
      </c>
      <c r="B356" s="17" t="s">
        <v>7</v>
      </c>
      <c r="C356" s="17" t="s">
        <v>7</v>
      </c>
      <c r="D356" s="17" t="s">
        <v>7</v>
      </c>
      <c r="E356" s="17" t="s">
        <v>7</v>
      </c>
      <c r="F356" s="17" t="s">
        <v>7</v>
      </c>
      <c r="G356" s="17" t="s">
        <v>7</v>
      </c>
      <c r="H356" s="17" t="s">
        <v>7</v>
      </c>
      <c r="I356" s="18" t="s">
        <v>7</v>
      </c>
    </row>
    <row r="357" spans="1:9" ht="12.95" customHeight="1" x14ac:dyDescent="0.2">
      <c r="A357" s="13" t="s">
        <v>299</v>
      </c>
      <c r="B357" s="15">
        <f t="shared" ref="B357:I357" si="211">SUM(B361,B364,B367,B370)</f>
        <v>3944.2000000000003</v>
      </c>
      <c r="C357" s="15">
        <f t="shared" si="211"/>
        <v>-15.200000000000003</v>
      </c>
      <c r="D357" s="15">
        <f t="shared" si="211"/>
        <v>1.8474111129762605E-13</v>
      </c>
      <c r="E357" s="15">
        <f t="shared" si="211"/>
        <v>3929.0000000000005</v>
      </c>
      <c r="F357" s="15">
        <f t="shared" si="211"/>
        <v>3845.6000000000004</v>
      </c>
      <c r="G357" s="15">
        <f t="shared" si="211"/>
        <v>-23.6</v>
      </c>
      <c r="H357" s="15">
        <f t="shared" si="211"/>
        <v>-1.3322676295501878E-13</v>
      </c>
      <c r="I357" s="16">
        <f t="shared" si="211"/>
        <v>3822.0000000000005</v>
      </c>
    </row>
    <row r="358" spans="1:9" ht="12.75" customHeight="1" x14ac:dyDescent="0.2">
      <c r="A358" s="19" t="s">
        <v>300</v>
      </c>
      <c r="B358" s="45">
        <f t="shared" ref="B358:I358" si="212">SUM(B359,B360)</f>
        <v>0</v>
      </c>
      <c r="C358" s="45">
        <f t="shared" si="212"/>
        <v>0</v>
      </c>
      <c r="D358" s="45">
        <f t="shared" si="212"/>
        <v>0</v>
      </c>
      <c r="E358" s="45">
        <f t="shared" si="212"/>
        <v>0</v>
      </c>
      <c r="F358" s="45">
        <f t="shared" si="212"/>
        <v>0</v>
      </c>
      <c r="G358" s="45">
        <f t="shared" si="212"/>
        <v>0</v>
      </c>
      <c r="H358" s="45">
        <f t="shared" si="212"/>
        <v>0</v>
      </c>
      <c r="I358" s="46">
        <f t="shared" si="212"/>
        <v>0</v>
      </c>
    </row>
    <row r="359" spans="1:9" ht="12.75" customHeight="1" x14ac:dyDescent="0.2">
      <c r="A359" s="21" t="s">
        <v>147</v>
      </c>
      <c r="B359" s="17" t="s">
        <v>7</v>
      </c>
      <c r="C359" s="17" t="s">
        <v>7</v>
      </c>
      <c r="D359" s="17" t="s">
        <v>7</v>
      </c>
      <c r="E359" s="17" t="s">
        <v>7</v>
      </c>
      <c r="F359" s="17" t="s">
        <v>7</v>
      </c>
      <c r="G359" s="17" t="s">
        <v>7</v>
      </c>
      <c r="H359" s="17" t="s">
        <v>7</v>
      </c>
      <c r="I359" s="18" t="s">
        <v>7</v>
      </c>
    </row>
    <row r="360" spans="1:9" ht="12.75" customHeight="1" x14ac:dyDescent="0.2">
      <c r="A360" s="21" t="s">
        <v>301</v>
      </c>
      <c r="B360" s="17" t="s">
        <v>7</v>
      </c>
      <c r="C360" s="17" t="s">
        <v>7</v>
      </c>
      <c r="D360" s="17" t="s">
        <v>7</v>
      </c>
      <c r="E360" s="17" t="s">
        <v>7</v>
      </c>
      <c r="F360" s="17" t="s">
        <v>7</v>
      </c>
      <c r="G360" s="17" t="s">
        <v>7</v>
      </c>
      <c r="H360" s="17" t="s">
        <v>7</v>
      </c>
      <c r="I360" s="18" t="s">
        <v>7</v>
      </c>
    </row>
    <row r="361" spans="1:9" ht="12.75" customHeight="1" x14ac:dyDescent="0.2">
      <c r="A361" s="19" t="s">
        <v>302</v>
      </c>
      <c r="B361" s="45">
        <f t="shared" ref="B361:I361" si="213">SUM(B362,B363)</f>
        <v>0</v>
      </c>
      <c r="C361" s="45">
        <f t="shared" si="213"/>
        <v>0</v>
      </c>
      <c r="D361" s="45">
        <f t="shared" si="213"/>
        <v>0</v>
      </c>
      <c r="E361" s="45">
        <f t="shared" si="213"/>
        <v>0</v>
      </c>
      <c r="F361" s="45">
        <f t="shared" si="213"/>
        <v>0</v>
      </c>
      <c r="G361" s="45">
        <f t="shared" si="213"/>
        <v>0</v>
      </c>
      <c r="H361" s="45">
        <f t="shared" si="213"/>
        <v>0</v>
      </c>
      <c r="I361" s="46">
        <f t="shared" si="213"/>
        <v>0</v>
      </c>
    </row>
    <row r="362" spans="1:9" ht="12.75" customHeight="1" x14ac:dyDescent="0.2">
      <c r="A362" s="21" t="s">
        <v>150</v>
      </c>
      <c r="B362" s="17" t="s">
        <v>7</v>
      </c>
      <c r="C362" s="17" t="s">
        <v>7</v>
      </c>
      <c r="D362" s="17" t="s">
        <v>7</v>
      </c>
      <c r="E362" s="17" t="s">
        <v>7</v>
      </c>
      <c r="F362" s="17" t="s">
        <v>7</v>
      </c>
      <c r="G362" s="17" t="s">
        <v>7</v>
      </c>
      <c r="H362" s="17" t="s">
        <v>7</v>
      </c>
      <c r="I362" s="18" t="s">
        <v>7</v>
      </c>
    </row>
    <row r="363" spans="1:9" ht="12.75" customHeight="1" x14ac:dyDescent="0.2">
      <c r="A363" s="21" t="s">
        <v>303</v>
      </c>
      <c r="B363" s="17" t="s">
        <v>7</v>
      </c>
      <c r="C363" s="17" t="s">
        <v>7</v>
      </c>
      <c r="D363" s="17" t="s">
        <v>7</v>
      </c>
      <c r="E363" s="17" t="s">
        <v>7</v>
      </c>
      <c r="F363" s="17" t="s">
        <v>7</v>
      </c>
      <c r="G363" s="17" t="s">
        <v>7</v>
      </c>
      <c r="H363" s="17" t="s">
        <v>7</v>
      </c>
      <c r="I363" s="18" t="s">
        <v>7</v>
      </c>
    </row>
    <row r="364" spans="1:9" ht="12.75" customHeight="1" x14ac:dyDescent="0.2">
      <c r="A364" s="19" t="s">
        <v>152</v>
      </c>
      <c r="B364" s="45">
        <f t="shared" ref="B364:I364" si="214">SUM(B365,B366)</f>
        <v>0</v>
      </c>
      <c r="C364" s="45">
        <f t="shared" si="214"/>
        <v>0</v>
      </c>
      <c r="D364" s="45">
        <f t="shared" si="214"/>
        <v>0</v>
      </c>
      <c r="E364" s="45">
        <f t="shared" si="214"/>
        <v>0</v>
      </c>
      <c r="F364" s="45">
        <f t="shared" si="214"/>
        <v>0</v>
      </c>
      <c r="G364" s="45">
        <f t="shared" si="214"/>
        <v>0</v>
      </c>
      <c r="H364" s="45">
        <f t="shared" si="214"/>
        <v>0</v>
      </c>
      <c r="I364" s="46">
        <f t="shared" si="214"/>
        <v>0</v>
      </c>
    </row>
    <row r="365" spans="1:9" ht="12.75" customHeight="1" x14ac:dyDescent="0.2">
      <c r="A365" s="21" t="s">
        <v>304</v>
      </c>
      <c r="B365" s="17" t="s">
        <v>7</v>
      </c>
      <c r="C365" s="17" t="s">
        <v>7</v>
      </c>
      <c r="D365" s="17" t="s">
        <v>7</v>
      </c>
      <c r="E365" s="17" t="s">
        <v>7</v>
      </c>
      <c r="F365" s="17" t="s">
        <v>7</v>
      </c>
      <c r="G365" s="17" t="s">
        <v>7</v>
      </c>
      <c r="H365" s="17" t="s">
        <v>7</v>
      </c>
      <c r="I365" s="18" t="s">
        <v>7</v>
      </c>
    </row>
    <row r="366" spans="1:9" ht="12.75" customHeight="1" x14ac:dyDescent="0.2">
      <c r="A366" s="21" t="s">
        <v>305</v>
      </c>
      <c r="B366" s="17" t="s">
        <v>7</v>
      </c>
      <c r="C366" s="17" t="s">
        <v>7</v>
      </c>
      <c r="D366" s="17" t="s">
        <v>7</v>
      </c>
      <c r="E366" s="17" t="s">
        <v>7</v>
      </c>
      <c r="F366" s="17" t="s">
        <v>7</v>
      </c>
      <c r="G366" s="17" t="s">
        <v>7</v>
      </c>
      <c r="H366" s="17" t="s">
        <v>7</v>
      </c>
      <c r="I366" s="18" t="s">
        <v>7</v>
      </c>
    </row>
    <row r="367" spans="1:9" ht="12.75" customHeight="1" x14ac:dyDescent="0.2">
      <c r="A367" s="19" t="s">
        <v>306</v>
      </c>
      <c r="B367" s="45">
        <f t="shared" ref="B367:I367" si="215">SUM(B368,B369)</f>
        <v>0</v>
      </c>
      <c r="C367" s="45">
        <f t="shared" si="215"/>
        <v>0</v>
      </c>
      <c r="D367" s="45">
        <f t="shared" si="215"/>
        <v>0</v>
      </c>
      <c r="E367" s="45">
        <f t="shared" si="215"/>
        <v>0</v>
      </c>
      <c r="F367" s="45">
        <f t="shared" si="215"/>
        <v>0</v>
      </c>
      <c r="G367" s="45">
        <f t="shared" si="215"/>
        <v>0</v>
      </c>
      <c r="H367" s="45">
        <f t="shared" si="215"/>
        <v>0</v>
      </c>
      <c r="I367" s="46">
        <f t="shared" si="215"/>
        <v>0</v>
      </c>
    </row>
    <row r="368" spans="1:9" ht="12.75" customHeight="1" x14ac:dyDescent="0.2">
      <c r="A368" s="21" t="s">
        <v>307</v>
      </c>
      <c r="B368" s="15">
        <v>0</v>
      </c>
      <c r="C368" s="17">
        <v>0</v>
      </c>
      <c r="D368" s="45">
        <f t="shared" ref="D368:D369" si="216">SUM(E368)-SUM(B368)-SUM(C368)</f>
        <v>0</v>
      </c>
      <c r="E368" s="15">
        <v>0</v>
      </c>
      <c r="F368" s="15">
        <v>0</v>
      </c>
      <c r="G368" s="17">
        <v>0</v>
      </c>
      <c r="H368" s="45">
        <f t="shared" ref="H368:H369" si="217">SUM(I368)-SUM(F368)-SUM(G368)</f>
        <v>0</v>
      </c>
      <c r="I368" s="16">
        <v>0</v>
      </c>
    </row>
    <row r="369" spans="1:9" ht="12.75" customHeight="1" x14ac:dyDescent="0.2">
      <c r="A369" s="21" t="s">
        <v>308</v>
      </c>
      <c r="B369" s="15">
        <v>0</v>
      </c>
      <c r="C369" s="17">
        <v>0</v>
      </c>
      <c r="D369" s="45">
        <f t="shared" si="216"/>
        <v>0</v>
      </c>
      <c r="E369" s="15">
        <v>0</v>
      </c>
      <c r="F369" s="15">
        <v>0</v>
      </c>
      <c r="G369" s="17">
        <v>0</v>
      </c>
      <c r="H369" s="45">
        <f t="shared" si="217"/>
        <v>0</v>
      </c>
      <c r="I369" s="16">
        <v>0</v>
      </c>
    </row>
    <row r="370" spans="1:9" ht="12.75" customHeight="1" x14ac:dyDescent="0.2">
      <c r="A370" s="19" t="s">
        <v>309</v>
      </c>
      <c r="B370" s="45">
        <f t="shared" ref="B370:I370" si="218">SUM(B371,B372)</f>
        <v>3944.2000000000003</v>
      </c>
      <c r="C370" s="45">
        <f t="shared" si="218"/>
        <v>-15.200000000000003</v>
      </c>
      <c r="D370" s="45">
        <f t="shared" si="218"/>
        <v>1.8474111129762605E-13</v>
      </c>
      <c r="E370" s="45">
        <f t="shared" si="218"/>
        <v>3929.0000000000005</v>
      </c>
      <c r="F370" s="45">
        <f t="shared" si="218"/>
        <v>3845.6000000000004</v>
      </c>
      <c r="G370" s="45">
        <f t="shared" si="218"/>
        <v>-23.6</v>
      </c>
      <c r="H370" s="45">
        <f t="shared" si="218"/>
        <v>-1.3322676295501878E-13</v>
      </c>
      <c r="I370" s="46">
        <f t="shared" si="218"/>
        <v>3822.0000000000005</v>
      </c>
    </row>
    <row r="371" spans="1:9" ht="12.75" customHeight="1" x14ac:dyDescent="0.2">
      <c r="A371" s="21" t="s">
        <v>159</v>
      </c>
      <c r="B371" s="45">
        <f t="shared" ref="B371:I372" si="219">SUM(B374,B377)</f>
        <v>2833.4</v>
      </c>
      <c r="C371" s="45">
        <f t="shared" si="219"/>
        <v>-17.200000000000003</v>
      </c>
      <c r="D371" s="45">
        <f t="shared" si="219"/>
        <v>1.8474111129762605E-13</v>
      </c>
      <c r="E371" s="45">
        <f t="shared" si="219"/>
        <v>2816.2000000000003</v>
      </c>
      <c r="F371" s="45">
        <f t="shared" si="219"/>
        <v>2730.3</v>
      </c>
      <c r="G371" s="45">
        <f t="shared" si="219"/>
        <v>-20.300000000000004</v>
      </c>
      <c r="H371" s="45">
        <f t="shared" si="219"/>
        <v>-1.7763568394002505E-13</v>
      </c>
      <c r="I371" s="46">
        <f t="shared" si="219"/>
        <v>2710</v>
      </c>
    </row>
    <row r="372" spans="1:9" ht="12.75" customHeight="1" x14ac:dyDescent="0.2">
      <c r="A372" s="21" t="s">
        <v>160</v>
      </c>
      <c r="B372" s="45">
        <f t="shared" si="219"/>
        <v>1110.8000000000002</v>
      </c>
      <c r="C372" s="45">
        <f t="shared" si="219"/>
        <v>2</v>
      </c>
      <c r="D372" s="45">
        <f t="shared" si="219"/>
        <v>0</v>
      </c>
      <c r="E372" s="45">
        <f t="shared" si="219"/>
        <v>1112.8000000000002</v>
      </c>
      <c r="F372" s="45">
        <f t="shared" si="219"/>
        <v>1115.3000000000004</v>
      </c>
      <c r="G372" s="45">
        <f t="shared" si="219"/>
        <v>-3.2999999999999989</v>
      </c>
      <c r="H372" s="45">
        <f t="shared" si="219"/>
        <v>4.4408920985006262E-14</v>
      </c>
      <c r="I372" s="46">
        <f t="shared" si="219"/>
        <v>1112.0000000000005</v>
      </c>
    </row>
    <row r="373" spans="1:9" ht="12.75" customHeight="1" x14ac:dyDescent="0.2">
      <c r="A373" s="22" t="s">
        <v>310</v>
      </c>
      <c r="B373" s="45">
        <f t="shared" ref="B373:I373" si="220">SUM(B374,B375)</f>
        <v>0</v>
      </c>
      <c r="C373" s="45">
        <f t="shared" si="220"/>
        <v>0</v>
      </c>
      <c r="D373" s="45">
        <f t="shared" si="220"/>
        <v>0</v>
      </c>
      <c r="E373" s="45">
        <f t="shared" si="220"/>
        <v>0</v>
      </c>
      <c r="F373" s="45">
        <f t="shared" si="220"/>
        <v>0</v>
      </c>
      <c r="G373" s="45">
        <f t="shared" si="220"/>
        <v>0</v>
      </c>
      <c r="H373" s="45">
        <f t="shared" si="220"/>
        <v>0</v>
      </c>
      <c r="I373" s="46">
        <f t="shared" si="220"/>
        <v>0</v>
      </c>
    </row>
    <row r="374" spans="1:9" ht="12.75" customHeight="1" x14ac:dyDescent="0.2">
      <c r="A374" s="23" t="s">
        <v>162</v>
      </c>
      <c r="B374" s="17" t="s">
        <v>7</v>
      </c>
      <c r="C374" s="17" t="s">
        <v>7</v>
      </c>
      <c r="D374" s="17" t="s">
        <v>7</v>
      </c>
      <c r="E374" s="17" t="s">
        <v>7</v>
      </c>
      <c r="F374" s="17" t="s">
        <v>7</v>
      </c>
      <c r="G374" s="17" t="s">
        <v>7</v>
      </c>
      <c r="H374" s="17" t="s">
        <v>7</v>
      </c>
      <c r="I374" s="18" t="s">
        <v>7</v>
      </c>
    </row>
    <row r="375" spans="1:9" ht="12.75" customHeight="1" x14ac:dyDescent="0.2">
      <c r="A375" s="23" t="s">
        <v>163</v>
      </c>
      <c r="B375" s="17" t="s">
        <v>7</v>
      </c>
      <c r="C375" s="17" t="s">
        <v>7</v>
      </c>
      <c r="D375" s="17" t="s">
        <v>7</v>
      </c>
      <c r="E375" s="17" t="s">
        <v>7</v>
      </c>
      <c r="F375" s="17" t="s">
        <v>7</v>
      </c>
      <c r="G375" s="17" t="s">
        <v>7</v>
      </c>
      <c r="H375" s="17" t="s">
        <v>7</v>
      </c>
      <c r="I375" s="18" t="s">
        <v>7</v>
      </c>
    </row>
    <row r="376" spans="1:9" ht="12.75" customHeight="1" x14ac:dyDescent="0.2">
      <c r="A376" s="22" t="s">
        <v>164</v>
      </c>
      <c r="B376" s="45">
        <f t="shared" ref="B376:I376" si="221">SUM(B377,B378)</f>
        <v>3944.2000000000003</v>
      </c>
      <c r="C376" s="45">
        <f t="shared" si="221"/>
        <v>-15.200000000000003</v>
      </c>
      <c r="D376" s="45">
        <f t="shared" si="221"/>
        <v>1.8474111129762605E-13</v>
      </c>
      <c r="E376" s="45">
        <f t="shared" si="221"/>
        <v>3929.0000000000005</v>
      </c>
      <c r="F376" s="45">
        <f t="shared" si="221"/>
        <v>3845.6000000000004</v>
      </c>
      <c r="G376" s="45">
        <f t="shared" si="221"/>
        <v>-23.6</v>
      </c>
      <c r="H376" s="45">
        <f t="shared" si="221"/>
        <v>-1.3322676295501878E-13</v>
      </c>
      <c r="I376" s="46">
        <f t="shared" si="221"/>
        <v>3822.0000000000005</v>
      </c>
    </row>
    <row r="377" spans="1:9" ht="12.75" customHeight="1" x14ac:dyDescent="0.2">
      <c r="A377" s="23" t="s">
        <v>311</v>
      </c>
      <c r="B377" s="15">
        <v>2833.4</v>
      </c>
      <c r="C377" s="17">
        <v>-17.200000000000003</v>
      </c>
      <c r="D377" s="45">
        <f t="shared" ref="D377:D378" si="222">SUM(E377)-SUM(B377)-SUM(C377)</f>
        <v>1.8474111129762605E-13</v>
      </c>
      <c r="E377" s="15">
        <v>2816.2000000000003</v>
      </c>
      <c r="F377" s="15">
        <v>2730.3</v>
      </c>
      <c r="G377" s="17">
        <v>-20.300000000000004</v>
      </c>
      <c r="H377" s="45">
        <f t="shared" ref="H377:H378" si="223">SUM(I377)-SUM(F377)-SUM(G377)</f>
        <v>-1.7763568394002505E-13</v>
      </c>
      <c r="I377" s="16">
        <v>2710</v>
      </c>
    </row>
    <row r="378" spans="1:9" ht="12.75" customHeight="1" x14ac:dyDescent="0.2">
      <c r="A378" s="23" t="s">
        <v>166</v>
      </c>
      <c r="B378" s="15">
        <v>1110.8000000000002</v>
      </c>
      <c r="C378" s="17">
        <v>2</v>
      </c>
      <c r="D378" s="45">
        <f t="shared" si="222"/>
        <v>0</v>
      </c>
      <c r="E378" s="15">
        <v>1112.8000000000002</v>
      </c>
      <c r="F378" s="15">
        <v>1115.3000000000004</v>
      </c>
      <c r="G378" s="17">
        <v>-3.2999999999999989</v>
      </c>
      <c r="H378" s="45">
        <f t="shared" si="223"/>
        <v>4.4408920985006262E-14</v>
      </c>
      <c r="I378" s="16">
        <v>1112.0000000000005</v>
      </c>
    </row>
    <row r="379" spans="1:9" ht="12.75" customHeight="1" x14ac:dyDescent="0.2">
      <c r="A379" s="40" t="s">
        <v>344</v>
      </c>
      <c r="B379" s="15"/>
      <c r="C379" s="15"/>
      <c r="D379" s="15"/>
      <c r="E379" s="15"/>
      <c r="F379" s="15"/>
      <c r="G379" s="15"/>
      <c r="H379" s="15"/>
      <c r="I379" s="16"/>
    </row>
    <row r="380" spans="1:9" ht="12.95" customHeight="1" x14ac:dyDescent="0.2">
      <c r="A380" s="13" t="s">
        <v>312</v>
      </c>
      <c r="B380" s="15">
        <f t="shared" ref="B380:I380" si="224">SUM(B384,B387,B390,B393)</f>
        <v>923.20000000000027</v>
      </c>
      <c r="C380" s="15">
        <f t="shared" si="224"/>
        <v>-1.7999999999999972</v>
      </c>
      <c r="D380" s="15">
        <f t="shared" si="224"/>
        <v>-1.4210854715202004E-14</v>
      </c>
      <c r="E380" s="15">
        <f t="shared" si="224"/>
        <v>921.40000000000032</v>
      </c>
      <c r="F380" s="15">
        <f t="shared" si="224"/>
        <v>993.50000000000034</v>
      </c>
      <c r="G380" s="15">
        <f t="shared" si="224"/>
        <v>91</v>
      </c>
      <c r="H380" s="15">
        <f t="shared" si="224"/>
        <v>-0.10000000000002562</v>
      </c>
      <c r="I380" s="16">
        <f t="shared" si="224"/>
        <v>1084.4000000000003</v>
      </c>
    </row>
    <row r="381" spans="1:9" ht="12.75" customHeight="1" x14ac:dyDescent="0.2">
      <c r="A381" s="19" t="s">
        <v>313</v>
      </c>
      <c r="B381" s="45">
        <f t="shared" ref="B381:I381" si="225">SUM(B382,B383)</f>
        <v>0</v>
      </c>
      <c r="C381" s="45">
        <f t="shared" si="225"/>
        <v>0</v>
      </c>
      <c r="D381" s="45">
        <f t="shared" si="225"/>
        <v>0</v>
      </c>
      <c r="E381" s="45">
        <f t="shared" si="225"/>
        <v>0</v>
      </c>
      <c r="F381" s="45">
        <f t="shared" si="225"/>
        <v>0</v>
      </c>
      <c r="G381" s="45">
        <f t="shared" si="225"/>
        <v>0</v>
      </c>
      <c r="H381" s="45">
        <f t="shared" si="225"/>
        <v>0</v>
      </c>
      <c r="I381" s="46">
        <f t="shared" si="225"/>
        <v>0</v>
      </c>
    </row>
    <row r="382" spans="1:9" ht="12.75" customHeight="1" x14ac:dyDescent="0.2">
      <c r="A382" s="21" t="s">
        <v>314</v>
      </c>
      <c r="B382" s="17" t="s">
        <v>7</v>
      </c>
      <c r="C382" s="17" t="s">
        <v>7</v>
      </c>
      <c r="D382" s="17" t="s">
        <v>7</v>
      </c>
      <c r="E382" s="17" t="s">
        <v>7</v>
      </c>
      <c r="F382" s="17" t="s">
        <v>7</v>
      </c>
      <c r="G382" s="17" t="s">
        <v>7</v>
      </c>
      <c r="H382" s="17" t="s">
        <v>7</v>
      </c>
      <c r="I382" s="18" t="s">
        <v>7</v>
      </c>
    </row>
    <row r="383" spans="1:9" ht="12.75" customHeight="1" x14ac:dyDescent="0.2">
      <c r="A383" s="21" t="s">
        <v>315</v>
      </c>
      <c r="B383" s="17" t="s">
        <v>7</v>
      </c>
      <c r="C383" s="17" t="s">
        <v>7</v>
      </c>
      <c r="D383" s="17" t="s">
        <v>7</v>
      </c>
      <c r="E383" s="17" t="s">
        <v>7</v>
      </c>
      <c r="F383" s="17" t="s">
        <v>7</v>
      </c>
      <c r="G383" s="17" t="s">
        <v>7</v>
      </c>
      <c r="H383" s="17" t="s">
        <v>7</v>
      </c>
      <c r="I383" s="18" t="s">
        <v>7</v>
      </c>
    </row>
    <row r="384" spans="1:9" ht="12.75" customHeight="1" x14ac:dyDescent="0.2">
      <c r="A384" s="19" t="s">
        <v>316</v>
      </c>
      <c r="B384" s="45">
        <f t="shared" ref="B384:I384" si="226">SUM(B385,B386)</f>
        <v>0</v>
      </c>
      <c r="C384" s="45">
        <f t="shared" si="226"/>
        <v>0</v>
      </c>
      <c r="D384" s="45">
        <f t="shared" si="226"/>
        <v>0</v>
      </c>
      <c r="E384" s="45">
        <f t="shared" si="226"/>
        <v>0</v>
      </c>
      <c r="F384" s="45">
        <f t="shared" si="226"/>
        <v>0</v>
      </c>
      <c r="G384" s="45">
        <f t="shared" si="226"/>
        <v>0</v>
      </c>
      <c r="H384" s="45">
        <f t="shared" si="226"/>
        <v>0</v>
      </c>
      <c r="I384" s="46">
        <f t="shared" si="226"/>
        <v>0</v>
      </c>
    </row>
    <row r="385" spans="1:9" ht="12.75" customHeight="1" x14ac:dyDescent="0.2">
      <c r="A385" s="21" t="s">
        <v>172</v>
      </c>
      <c r="B385" s="15">
        <v>0</v>
      </c>
      <c r="C385" s="17">
        <v>0</v>
      </c>
      <c r="D385" s="45">
        <f t="shared" ref="D385" si="227">SUM(E385)-SUM(B385)-SUM(C385)</f>
        <v>0</v>
      </c>
      <c r="E385" s="15">
        <v>0</v>
      </c>
      <c r="F385" s="15">
        <v>0</v>
      </c>
      <c r="G385" s="17">
        <v>0</v>
      </c>
      <c r="H385" s="45">
        <f t="shared" ref="H385" si="228">SUM(I385)-SUM(F385)-SUM(G385)</f>
        <v>0</v>
      </c>
      <c r="I385" s="16">
        <v>0</v>
      </c>
    </row>
    <row r="386" spans="1:9" ht="12.75" customHeight="1" x14ac:dyDescent="0.2">
      <c r="A386" s="21" t="s">
        <v>173</v>
      </c>
      <c r="B386" s="17" t="s">
        <v>7</v>
      </c>
      <c r="C386" s="17" t="s">
        <v>7</v>
      </c>
      <c r="D386" s="17" t="s">
        <v>7</v>
      </c>
      <c r="E386" s="17" t="s">
        <v>7</v>
      </c>
      <c r="F386" s="17" t="s">
        <v>7</v>
      </c>
      <c r="G386" s="17" t="s">
        <v>7</v>
      </c>
      <c r="H386" s="17" t="s">
        <v>7</v>
      </c>
      <c r="I386" s="18" t="s">
        <v>7</v>
      </c>
    </row>
    <row r="387" spans="1:9" ht="12.75" customHeight="1" x14ac:dyDescent="0.2">
      <c r="A387" s="19" t="s">
        <v>317</v>
      </c>
      <c r="B387" s="45">
        <f t="shared" ref="B387:I387" si="229">SUM(B388,B389)</f>
        <v>556.3000000000003</v>
      </c>
      <c r="C387" s="45">
        <f t="shared" si="229"/>
        <v>-31.199999999999996</v>
      </c>
      <c r="D387" s="45">
        <f t="shared" si="229"/>
        <v>-4.9737991503207013E-14</v>
      </c>
      <c r="E387" s="45">
        <f t="shared" si="229"/>
        <v>525.10000000000025</v>
      </c>
      <c r="F387" s="45">
        <f t="shared" si="229"/>
        <v>533.4000000000002</v>
      </c>
      <c r="G387" s="45">
        <f t="shared" si="229"/>
        <v>72.5</v>
      </c>
      <c r="H387" s="45">
        <f t="shared" si="229"/>
        <v>-0.10000000000002274</v>
      </c>
      <c r="I387" s="46">
        <f t="shared" si="229"/>
        <v>605.80000000000018</v>
      </c>
    </row>
    <row r="388" spans="1:9" ht="12.75" customHeight="1" x14ac:dyDescent="0.2">
      <c r="A388" s="21" t="s">
        <v>175</v>
      </c>
      <c r="B388" s="15">
        <v>556.3000000000003</v>
      </c>
      <c r="C388" s="17">
        <v>-31.199999999999996</v>
      </c>
      <c r="D388" s="45">
        <f t="shared" ref="D388" si="230">SUM(E388)-SUM(B388)-SUM(C388)</f>
        <v>-4.9737991503207013E-14</v>
      </c>
      <c r="E388" s="15">
        <v>525.10000000000025</v>
      </c>
      <c r="F388" s="15">
        <v>533.4000000000002</v>
      </c>
      <c r="G388" s="17">
        <v>72.5</v>
      </c>
      <c r="H388" s="45">
        <f t="shared" ref="H388" si="231">SUM(I388)-SUM(F388)-SUM(G388)</f>
        <v>-0.10000000000002274</v>
      </c>
      <c r="I388" s="16">
        <v>605.80000000000018</v>
      </c>
    </row>
    <row r="389" spans="1:9" ht="12.75" customHeight="1" x14ac:dyDescent="0.2">
      <c r="A389" s="21" t="s">
        <v>318</v>
      </c>
      <c r="B389" s="17" t="s">
        <v>7</v>
      </c>
      <c r="C389" s="17" t="s">
        <v>7</v>
      </c>
      <c r="D389" s="17" t="s">
        <v>7</v>
      </c>
      <c r="E389" s="17" t="s">
        <v>7</v>
      </c>
      <c r="F389" s="17" t="s">
        <v>7</v>
      </c>
      <c r="G389" s="17" t="s">
        <v>7</v>
      </c>
      <c r="H389" s="17" t="s">
        <v>7</v>
      </c>
      <c r="I389" s="18" t="s">
        <v>7</v>
      </c>
    </row>
    <row r="390" spans="1:9" ht="12.75" customHeight="1" x14ac:dyDescent="0.2">
      <c r="A390" s="19" t="s">
        <v>319</v>
      </c>
      <c r="B390" s="45">
        <f t="shared" ref="B390:I390" si="232">SUM(B391,B392)</f>
        <v>58.400000000000034</v>
      </c>
      <c r="C390" s="45">
        <f t="shared" si="232"/>
        <v>10</v>
      </c>
      <c r="D390" s="45">
        <f t="shared" si="232"/>
        <v>0</v>
      </c>
      <c r="E390" s="45">
        <f t="shared" si="232"/>
        <v>68.400000000000034</v>
      </c>
      <c r="F390" s="45">
        <f t="shared" si="232"/>
        <v>73.300000000000011</v>
      </c>
      <c r="G390" s="45">
        <f t="shared" si="232"/>
        <v>-1.2</v>
      </c>
      <c r="H390" s="45">
        <f t="shared" si="232"/>
        <v>-2.886579864025407E-15</v>
      </c>
      <c r="I390" s="46">
        <f t="shared" si="232"/>
        <v>72.100000000000009</v>
      </c>
    </row>
    <row r="391" spans="1:9" ht="12.75" customHeight="1" x14ac:dyDescent="0.2">
      <c r="A391" s="21" t="s">
        <v>320</v>
      </c>
      <c r="B391" s="15">
        <v>58.400000000000034</v>
      </c>
      <c r="C391" s="17">
        <v>10</v>
      </c>
      <c r="D391" s="45">
        <f t="shared" ref="D391" si="233">SUM(E391)-SUM(B391)-SUM(C391)</f>
        <v>0</v>
      </c>
      <c r="E391" s="15">
        <v>68.400000000000034</v>
      </c>
      <c r="F391" s="15">
        <v>73.300000000000011</v>
      </c>
      <c r="G391" s="17">
        <v>-1.2</v>
      </c>
      <c r="H391" s="45">
        <f t="shared" ref="H391" si="234">SUM(I391)-SUM(F391)-SUM(G391)</f>
        <v>-2.886579864025407E-15</v>
      </c>
      <c r="I391" s="16">
        <v>72.100000000000009</v>
      </c>
    </row>
    <row r="392" spans="1:9" ht="12.75" customHeight="1" x14ac:dyDescent="0.2">
      <c r="A392" s="21" t="s">
        <v>321</v>
      </c>
      <c r="B392" s="17" t="s">
        <v>7</v>
      </c>
      <c r="C392" s="17" t="s">
        <v>7</v>
      </c>
      <c r="D392" s="17" t="s">
        <v>7</v>
      </c>
      <c r="E392" s="17" t="s">
        <v>7</v>
      </c>
      <c r="F392" s="17" t="s">
        <v>7</v>
      </c>
      <c r="G392" s="17" t="s">
        <v>7</v>
      </c>
      <c r="H392" s="17" t="s">
        <v>7</v>
      </c>
      <c r="I392" s="18" t="s">
        <v>7</v>
      </c>
    </row>
    <row r="393" spans="1:9" ht="12.75" customHeight="1" x14ac:dyDescent="0.2">
      <c r="A393" s="19" t="s">
        <v>322</v>
      </c>
      <c r="B393" s="45">
        <f t="shared" ref="B393:I393" si="235">SUM(B394,B395)</f>
        <v>308.5</v>
      </c>
      <c r="C393" s="45">
        <f t="shared" si="235"/>
        <v>19.399999999999999</v>
      </c>
      <c r="D393" s="45">
        <f t="shared" si="235"/>
        <v>3.5527136788005009E-14</v>
      </c>
      <c r="E393" s="45">
        <f t="shared" si="235"/>
        <v>327.90000000000003</v>
      </c>
      <c r="F393" s="45">
        <f t="shared" si="235"/>
        <v>386.80000000000007</v>
      </c>
      <c r="G393" s="45">
        <f t="shared" si="235"/>
        <v>19.700000000000003</v>
      </c>
      <c r="H393" s="45">
        <f t="shared" si="235"/>
        <v>0</v>
      </c>
      <c r="I393" s="46">
        <f t="shared" si="235"/>
        <v>406.50000000000006</v>
      </c>
    </row>
    <row r="394" spans="1:9" ht="12.75" customHeight="1" x14ac:dyDescent="0.2">
      <c r="A394" s="21" t="s">
        <v>323</v>
      </c>
      <c r="B394" s="45">
        <f t="shared" ref="B394:I395" si="236">SUM(B397,B400)</f>
        <v>308.5</v>
      </c>
      <c r="C394" s="45">
        <f t="shared" si="236"/>
        <v>19.399999999999999</v>
      </c>
      <c r="D394" s="45">
        <f t="shared" si="236"/>
        <v>3.5527136788005009E-14</v>
      </c>
      <c r="E394" s="45">
        <f t="shared" si="236"/>
        <v>327.90000000000003</v>
      </c>
      <c r="F394" s="45">
        <f t="shared" si="236"/>
        <v>386.80000000000007</v>
      </c>
      <c r="G394" s="45">
        <f t="shared" si="236"/>
        <v>19.700000000000003</v>
      </c>
      <c r="H394" s="45">
        <f t="shared" si="236"/>
        <v>0</v>
      </c>
      <c r="I394" s="46">
        <f t="shared" si="236"/>
        <v>406.50000000000006</v>
      </c>
    </row>
    <row r="395" spans="1:9" ht="12.75" customHeight="1" x14ac:dyDescent="0.2">
      <c r="A395" s="21" t="s">
        <v>324</v>
      </c>
      <c r="B395" s="45">
        <f t="shared" si="236"/>
        <v>0</v>
      </c>
      <c r="C395" s="45">
        <f t="shared" si="236"/>
        <v>0</v>
      </c>
      <c r="D395" s="45">
        <f t="shared" si="236"/>
        <v>0</v>
      </c>
      <c r="E395" s="45">
        <f t="shared" si="236"/>
        <v>0</v>
      </c>
      <c r="F395" s="45">
        <f t="shared" si="236"/>
        <v>0</v>
      </c>
      <c r="G395" s="45">
        <f t="shared" si="236"/>
        <v>0</v>
      </c>
      <c r="H395" s="45">
        <f t="shared" si="236"/>
        <v>0</v>
      </c>
      <c r="I395" s="46">
        <f t="shared" si="236"/>
        <v>0</v>
      </c>
    </row>
    <row r="396" spans="1:9" ht="12.75" customHeight="1" x14ac:dyDescent="0.2">
      <c r="A396" s="22" t="s">
        <v>325</v>
      </c>
      <c r="B396" s="45">
        <f t="shared" ref="B396:I396" si="237">SUM(B397,B398)</f>
        <v>0</v>
      </c>
      <c r="C396" s="45">
        <f t="shared" si="237"/>
        <v>0</v>
      </c>
      <c r="D396" s="45">
        <f t="shared" si="237"/>
        <v>0</v>
      </c>
      <c r="E396" s="45">
        <f t="shared" si="237"/>
        <v>0</v>
      </c>
      <c r="F396" s="45">
        <f t="shared" si="237"/>
        <v>0</v>
      </c>
      <c r="G396" s="45">
        <f t="shared" si="237"/>
        <v>0</v>
      </c>
      <c r="H396" s="45">
        <f t="shared" si="237"/>
        <v>0</v>
      </c>
      <c r="I396" s="46">
        <f t="shared" si="237"/>
        <v>0</v>
      </c>
    </row>
    <row r="397" spans="1:9" ht="12.75" customHeight="1" x14ac:dyDescent="0.2">
      <c r="A397" s="23" t="s">
        <v>184</v>
      </c>
      <c r="B397" s="17" t="s">
        <v>7</v>
      </c>
      <c r="C397" s="17" t="s">
        <v>7</v>
      </c>
      <c r="D397" s="17" t="s">
        <v>7</v>
      </c>
      <c r="E397" s="17" t="s">
        <v>7</v>
      </c>
      <c r="F397" s="17" t="s">
        <v>7</v>
      </c>
      <c r="G397" s="17" t="s">
        <v>7</v>
      </c>
      <c r="H397" s="17" t="s">
        <v>7</v>
      </c>
      <c r="I397" s="18" t="s">
        <v>7</v>
      </c>
    </row>
    <row r="398" spans="1:9" ht="12.75" customHeight="1" x14ac:dyDescent="0.2">
      <c r="A398" s="23" t="s">
        <v>185</v>
      </c>
      <c r="B398" s="17" t="s">
        <v>7</v>
      </c>
      <c r="C398" s="17" t="s">
        <v>7</v>
      </c>
      <c r="D398" s="17" t="s">
        <v>7</v>
      </c>
      <c r="E398" s="17" t="s">
        <v>7</v>
      </c>
      <c r="F398" s="17" t="s">
        <v>7</v>
      </c>
      <c r="G398" s="17" t="s">
        <v>7</v>
      </c>
      <c r="H398" s="17" t="s">
        <v>7</v>
      </c>
      <c r="I398" s="18" t="s">
        <v>7</v>
      </c>
    </row>
    <row r="399" spans="1:9" ht="12.75" customHeight="1" x14ac:dyDescent="0.2">
      <c r="A399" s="22" t="s">
        <v>186</v>
      </c>
      <c r="B399" s="45">
        <f t="shared" ref="B399:I399" si="238">SUM(B400,B401)</f>
        <v>308.5</v>
      </c>
      <c r="C399" s="45">
        <f t="shared" si="238"/>
        <v>19.399999999999999</v>
      </c>
      <c r="D399" s="45">
        <f t="shared" si="238"/>
        <v>3.5527136788005009E-14</v>
      </c>
      <c r="E399" s="45">
        <f t="shared" si="238"/>
        <v>327.90000000000003</v>
      </c>
      <c r="F399" s="45">
        <f t="shared" si="238"/>
        <v>386.80000000000007</v>
      </c>
      <c r="G399" s="45">
        <f t="shared" si="238"/>
        <v>19.700000000000003</v>
      </c>
      <c r="H399" s="45">
        <f t="shared" si="238"/>
        <v>0</v>
      </c>
      <c r="I399" s="46">
        <f t="shared" si="238"/>
        <v>406.50000000000006</v>
      </c>
    </row>
    <row r="400" spans="1:9" ht="12.75" customHeight="1" x14ac:dyDescent="0.2">
      <c r="A400" s="23" t="s">
        <v>187</v>
      </c>
      <c r="B400" s="15">
        <v>308.5</v>
      </c>
      <c r="C400" s="17">
        <v>19.399999999999999</v>
      </c>
      <c r="D400" s="45">
        <f t="shared" ref="D400" si="239">SUM(E400)-SUM(B400)-SUM(C400)</f>
        <v>3.5527136788005009E-14</v>
      </c>
      <c r="E400" s="15">
        <v>327.90000000000003</v>
      </c>
      <c r="F400" s="15">
        <v>386.80000000000007</v>
      </c>
      <c r="G400" s="17">
        <v>19.700000000000003</v>
      </c>
      <c r="H400" s="45">
        <f t="shared" ref="H400" si="240">SUM(I400)-SUM(F400)-SUM(G400)</f>
        <v>0</v>
      </c>
      <c r="I400" s="16">
        <v>406.50000000000006</v>
      </c>
    </row>
    <row r="401" spans="1:9" ht="12.75" customHeight="1" x14ac:dyDescent="0.2">
      <c r="A401" s="23" t="s">
        <v>188</v>
      </c>
      <c r="B401" s="17" t="s">
        <v>7</v>
      </c>
      <c r="C401" s="17" t="s">
        <v>7</v>
      </c>
      <c r="D401" s="17" t="s">
        <v>7</v>
      </c>
      <c r="E401" s="17" t="s">
        <v>7</v>
      </c>
      <c r="F401" s="17" t="s">
        <v>7</v>
      </c>
      <c r="G401" s="17" t="s">
        <v>7</v>
      </c>
      <c r="H401" s="17" t="s">
        <v>7</v>
      </c>
      <c r="I401" s="18" t="s">
        <v>7</v>
      </c>
    </row>
    <row r="402" spans="1:9" ht="12.95" customHeight="1" x14ac:dyDescent="0.2">
      <c r="A402" s="13" t="s">
        <v>326</v>
      </c>
      <c r="B402" s="15">
        <v>280.50000000000006</v>
      </c>
      <c r="C402" s="17">
        <v>0</v>
      </c>
      <c r="D402" s="45">
        <f t="shared" ref="D402" si="241">SUM(E402)-SUM(B402)-SUM(C402)</f>
        <v>5.8999999999999773</v>
      </c>
      <c r="E402" s="15">
        <v>286.40000000000003</v>
      </c>
      <c r="F402" s="15">
        <v>274.00000000000006</v>
      </c>
      <c r="G402" s="17">
        <v>0</v>
      </c>
      <c r="H402" s="45">
        <f t="shared" ref="H402" si="242">SUM(I402)-SUM(F402)-SUM(G402)</f>
        <v>-0.5</v>
      </c>
      <c r="I402" s="16">
        <v>273.50000000000006</v>
      </c>
    </row>
    <row r="403" spans="1:9" s="3" customFormat="1" ht="15" customHeight="1" x14ac:dyDescent="0.2">
      <c r="A403" s="27" t="s">
        <v>327</v>
      </c>
      <c r="B403" s="51">
        <f t="shared" ref="B403:I403" si="243">SUM(B17)-SUM(B219)</f>
        <v>-54057</v>
      </c>
      <c r="C403" s="51">
        <f t="shared" si="243"/>
        <v>-1401.7</v>
      </c>
      <c r="D403" s="51">
        <f t="shared" si="243"/>
        <v>16.399999999997576</v>
      </c>
      <c r="E403" s="51">
        <f t="shared" si="243"/>
        <v>-55442.3</v>
      </c>
      <c r="F403" s="51">
        <f t="shared" si="243"/>
        <v>-60609.600000000006</v>
      </c>
      <c r="G403" s="51">
        <f t="shared" si="243"/>
        <v>-1501.0000000000005</v>
      </c>
      <c r="H403" s="51">
        <f t="shared" si="243"/>
        <v>10.800000000000306</v>
      </c>
      <c r="I403" s="52">
        <f t="shared" si="243"/>
        <v>-62099.8</v>
      </c>
    </row>
    <row r="404" spans="1:9" ht="6" customHeight="1" x14ac:dyDescent="0.2">
      <c r="A404" s="28"/>
      <c r="B404" s="29"/>
      <c r="C404" s="30"/>
      <c r="D404" s="30"/>
      <c r="E404" s="29"/>
      <c r="F404" s="29"/>
      <c r="G404" s="30"/>
      <c r="H404" s="30"/>
      <c r="I404" s="31"/>
    </row>
    <row r="405" spans="1:9" ht="6" customHeight="1" x14ac:dyDescent="0.2">
      <c r="B405" s="32"/>
      <c r="C405" s="33"/>
      <c r="D405" s="33"/>
      <c r="E405" s="32"/>
      <c r="F405" s="32"/>
      <c r="G405" s="33"/>
      <c r="H405" s="33"/>
    </row>
    <row r="406" spans="1:9" ht="12.75" customHeight="1" x14ac:dyDescent="0.2">
      <c r="A406" s="2" t="s">
        <v>335</v>
      </c>
      <c r="B406" s="32"/>
      <c r="C406" s="33"/>
      <c r="D406" s="33"/>
      <c r="E406" s="32"/>
      <c r="F406" s="32"/>
      <c r="G406" s="33"/>
      <c r="H406" s="33"/>
    </row>
    <row r="407" spans="1:9" ht="12.75" customHeight="1" x14ac:dyDescent="0.2">
      <c r="A407" s="2" t="s">
        <v>334</v>
      </c>
      <c r="B407" s="32"/>
      <c r="C407" s="33"/>
      <c r="D407" s="33"/>
      <c r="E407" s="32"/>
      <c r="F407" s="32"/>
      <c r="G407" s="33"/>
      <c r="H407" s="33"/>
    </row>
    <row r="408" spans="1:9" ht="12.75" customHeight="1" x14ac:dyDescent="0.2">
      <c r="A408" s="2" t="s">
        <v>9</v>
      </c>
      <c r="B408" s="32"/>
      <c r="C408" s="33"/>
      <c r="D408" s="33"/>
      <c r="E408" s="32"/>
      <c r="F408" s="32"/>
      <c r="G408" s="33"/>
      <c r="H408" s="33"/>
    </row>
    <row r="409" spans="1:9" ht="12.75" customHeight="1" x14ac:dyDescent="0.2">
      <c r="A409" s="2" t="s">
        <v>10</v>
      </c>
      <c r="B409" s="32"/>
      <c r="C409" s="33"/>
      <c r="D409" s="33"/>
      <c r="E409" s="32"/>
      <c r="F409" s="32"/>
      <c r="G409" s="33"/>
      <c r="H409" s="33"/>
    </row>
    <row r="410" spans="1:9" ht="12.75" customHeight="1" x14ac:dyDescent="0.2">
      <c r="A410" s="2" t="s">
        <v>8</v>
      </c>
      <c r="B410" s="32"/>
      <c r="C410" s="33"/>
      <c r="D410" s="33"/>
      <c r="E410" s="32"/>
      <c r="F410" s="32"/>
      <c r="G410" s="33"/>
      <c r="H410" s="33"/>
    </row>
    <row r="411" spans="1:9" ht="12.75" customHeight="1" x14ac:dyDescent="0.2">
      <c r="A411" s="2"/>
      <c r="B411" s="32"/>
      <c r="C411" s="33"/>
      <c r="D411" s="33"/>
      <c r="E411" s="32"/>
      <c r="F411" s="32"/>
      <c r="G411" s="33"/>
      <c r="H411" s="33"/>
    </row>
    <row r="412" spans="1:9" s="32" customFormat="1" ht="12.75" customHeight="1" x14ac:dyDescent="0.2">
      <c r="A412" s="1"/>
      <c r="C412" s="33"/>
      <c r="D412" s="33"/>
      <c r="G412" s="33"/>
      <c r="H412" s="33"/>
    </row>
    <row r="413" spans="1:9" s="32" customFormat="1" ht="12.75" customHeight="1" x14ac:dyDescent="0.2">
      <c r="A413" s="1"/>
      <c r="C413" s="33"/>
      <c r="D413" s="33"/>
      <c r="G413" s="33"/>
      <c r="H413" s="33"/>
    </row>
    <row r="414" spans="1:9" s="32" customFormat="1" ht="12.75" customHeight="1" x14ac:dyDescent="0.2">
      <c r="A414" s="1"/>
      <c r="C414" s="33"/>
      <c r="D414" s="33"/>
      <c r="G414" s="33"/>
      <c r="H414" s="33"/>
    </row>
    <row r="415" spans="1:9" s="32" customFormat="1" ht="12.75" customHeight="1" x14ac:dyDescent="0.2">
      <c r="A415" s="1"/>
      <c r="C415" s="33"/>
      <c r="D415" s="33"/>
      <c r="G415" s="33"/>
      <c r="H415" s="33"/>
    </row>
    <row r="416" spans="1:9" s="32" customFormat="1" ht="12.75" customHeight="1" x14ac:dyDescent="0.2">
      <c r="A416" s="1"/>
      <c r="C416" s="33"/>
      <c r="D416" s="33"/>
      <c r="G416" s="33"/>
      <c r="H416" s="33"/>
    </row>
    <row r="417" spans="1:8" s="32" customFormat="1" ht="12.75" customHeight="1" x14ac:dyDescent="0.2">
      <c r="A417" s="1"/>
      <c r="C417" s="33"/>
      <c r="D417" s="33"/>
      <c r="G417" s="33"/>
      <c r="H417" s="33"/>
    </row>
    <row r="418" spans="1:8" s="32" customFormat="1" ht="12.75" customHeight="1" x14ac:dyDescent="0.2">
      <c r="A418" s="1"/>
      <c r="C418" s="33"/>
      <c r="D418" s="33"/>
      <c r="G418" s="33"/>
      <c r="H418" s="33"/>
    </row>
    <row r="419" spans="1:8" s="32" customFormat="1" ht="12.75" customHeight="1" x14ac:dyDescent="0.2">
      <c r="A419" s="1"/>
      <c r="C419" s="33"/>
      <c r="D419" s="33"/>
      <c r="G419" s="33"/>
      <c r="H419" s="33"/>
    </row>
    <row r="420" spans="1:8" s="32" customFormat="1" ht="12.75" customHeight="1" x14ac:dyDescent="0.2">
      <c r="A420" s="1"/>
      <c r="C420" s="33"/>
      <c r="D420" s="33"/>
      <c r="G420" s="33"/>
      <c r="H420" s="33"/>
    </row>
    <row r="421" spans="1:8" s="32" customFormat="1" ht="12.75" customHeight="1" x14ac:dyDescent="0.2">
      <c r="A421" s="1"/>
      <c r="C421" s="33"/>
      <c r="D421" s="33"/>
      <c r="G421" s="33"/>
      <c r="H421" s="33"/>
    </row>
    <row r="422" spans="1:8" s="32" customFormat="1" ht="12.75" customHeight="1" x14ac:dyDescent="0.2">
      <c r="A422" s="1"/>
      <c r="C422" s="33"/>
      <c r="D422" s="33"/>
      <c r="G422" s="33"/>
      <c r="H422" s="33"/>
    </row>
    <row r="423" spans="1:8" s="32" customFormat="1" ht="12.75" customHeight="1" x14ac:dyDescent="0.2">
      <c r="A423" s="1"/>
      <c r="C423" s="33"/>
      <c r="D423" s="33"/>
      <c r="G423" s="33"/>
      <c r="H423" s="33"/>
    </row>
    <row r="424" spans="1:8" s="32" customFormat="1" ht="12.75" customHeight="1" x14ac:dyDescent="0.2">
      <c r="A424" s="1"/>
      <c r="C424" s="33"/>
      <c r="D424" s="33"/>
      <c r="G424" s="33"/>
      <c r="H424" s="33"/>
    </row>
    <row r="425" spans="1:8" s="32" customFormat="1" ht="12.75" customHeight="1" x14ac:dyDescent="0.2">
      <c r="A425" s="1"/>
      <c r="C425" s="33"/>
      <c r="D425" s="33"/>
      <c r="G425" s="33"/>
      <c r="H425" s="33"/>
    </row>
    <row r="426" spans="1:8" s="32" customFormat="1" ht="12.75" customHeight="1" x14ac:dyDescent="0.2">
      <c r="A426" s="1"/>
    </row>
    <row r="427" spans="1:8" s="32" customFormat="1" ht="12.75" customHeight="1" x14ac:dyDescent="0.2">
      <c r="A427" s="1"/>
    </row>
    <row r="428" spans="1:8" s="32" customFormat="1" ht="12.75" customHeight="1" x14ac:dyDescent="0.2">
      <c r="A428" s="1"/>
    </row>
    <row r="429" spans="1:8" s="32" customFormat="1" ht="12.75" customHeight="1" x14ac:dyDescent="0.2">
      <c r="A429" s="1"/>
    </row>
    <row r="430" spans="1:8" s="32" customFormat="1" ht="12.75" customHeight="1" x14ac:dyDescent="0.2">
      <c r="A430" s="1"/>
    </row>
    <row r="431" spans="1:8" s="32" customFormat="1" ht="12.75" customHeight="1" x14ac:dyDescent="0.2">
      <c r="A431" s="1"/>
    </row>
    <row r="432" spans="1:8" s="32" customFormat="1" ht="12.75" customHeight="1" x14ac:dyDescent="0.2">
      <c r="A432" s="1"/>
    </row>
    <row r="433" spans="1:1" s="32" customFormat="1" ht="12.75" customHeight="1" x14ac:dyDescent="0.2">
      <c r="A433" s="1"/>
    </row>
    <row r="434" spans="1:1" s="32" customFormat="1" ht="12.75" customHeight="1" x14ac:dyDescent="0.2">
      <c r="A434" s="1"/>
    </row>
    <row r="435" spans="1:1" s="32" customFormat="1" ht="12.75" customHeight="1" x14ac:dyDescent="0.2">
      <c r="A435" s="1"/>
    </row>
    <row r="436" spans="1:1" s="32" customFormat="1" ht="12.75" customHeight="1" x14ac:dyDescent="0.2">
      <c r="A436" s="1"/>
    </row>
    <row r="437" spans="1:1" s="32" customFormat="1" ht="12.75" customHeight="1" x14ac:dyDescent="0.2">
      <c r="A437" s="1"/>
    </row>
    <row r="438" spans="1:1" s="32" customFormat="1" ht="12.75" customHeight="1" x14ac:dyDescent="0.2">
      <c r="A438" s="1"/>
    </row>
    <row r="439" spans="1:1" s="32" customFormat="1" ht="12.75" customHeight="1" x14ac:dyDescent="0.2">
      <c r="A439" s="1"/>
    </row>
    <row r="440" spans="1:1" s="32" customFormat="1" ht="12.75" customHeight="1" x14ac:dyDescent="0.2">
      <c r="A440" s="1"/>
    </row>
    <row r="441" spans="1:1" s="32" customFormat="1" ht="12.75" customHeight="1" x14ac:dyDescent="0.2">
      <c r="A441" s="1"/>
    </row>
    <row r="442" spans="1:1" s="32" customFormat="1" ht="12.75" customHeight="1" x14ac:dyDescent="0.2">
      <c r="A442" s="1"/>
    </row>
    <row r="443" spans="1:1" s="32" customFormat="1" ht="12.75" customHeight="1" x14ac:dyDescent="0.2">
      <c r="A443" s="1"/>
    </row>
    <row r="444" spans="1:1" s="32" customFormat="1" ht="12.75" customHeight="1" x14ac:dyDescent="0.2">
      <c r="A444" s="1"/>
    </row>
    <row r="445" spans="1:1" s="32" customFormat="1" ht="12.75" customHeight="1" x14ac:dyDescent="0.2">
      <c r="A445" s="1"/>
    </row>
    <row r="446" spans="1:1" s="32" customFormat="1" ht="12.75" customHeight="1" x14ac:dyDescent="0.2">
      <c r="A446" s="1"/>
    </row>
    <row r="447" spans="1:1" s="32" customFormat="1" ht="12.75" customHeight="1" x14ac:dyDescent="0.2">
      <c r="A447" s="1"/>
    </row>
    <row r="448" spans="1:1" s="32" customFormat="1" ht="12.75" customHeight="1" x14ac:dyDescent="0.2">
      <c r="A448" s="1"/>
    </row>
    <row r="449" spans="1:1" s="32" customFormat="1" ht="12.75" customHeight="1" x14ac:dyDescent="0.2">
      <c r="A449" s="1"/>
    </row>
  </sheetData>
  <mergeCells count="20">
    <mergeCell ref="A1:I1"/>
    <mergeCell ref="A2:I2"/>
    <mergeCell ref="A3:I3"/>
    <mergeCell ref="A5:I5"/>
    <mergeCell ref="A6:I6"/>
    <mergeCell ref="B11:E11"/>
    <mergeCell ref="F11:I11"/>
    <mergeCell ref="B8:I8"/>
    <mergeCell ref="B9:I9"/>
    <mergeCell ref="B10:I10"/>
    <mergeCell ref="H13:H15"/>
    <mergeCell ref="I12:I15"/>
    <mergeCell ref="G12:H12"/>
    <mergeCell ref="B12:B15"/>
    <mergeCell ref="C12:D12"/>
    <mergeCell ref="E12:E15"/>
    <mergeCell ref="F12:F15"/>
    <mergeCell ref="G13:G15"/>
    <mergeCell ref="D13:D15"/>
    <mergeCell ref="C13:C15"/>
  </mergeCells>
  <printOptions horizontalCentered="1"/>
  <pageMargins left="0.70866141732283472" right="0.70866141732283472" top="0.74803149606299213" bottom="0.74803149606299213" header="0.31496062992125984" footer="0.31496062992125984"/>
  <pageSetup scale="5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2019-06-18T16:07:39Z</cp:lastPrinted>
  <dcterms:created xsi:type="dcterms:W3CDTF">2018-11-21T20:09:16Z</dcterms:created>
  <dcterms:modified xsi:type="dcterms:W3CDTF">2019-06-18T16:07:51Z</dcterms:modified>
</cp:coreProperties>
</file>